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65" windowHeight="8025" activeTab="1"/>
  </bookViews>
  <sheets>
    <sheet name="Dates" sheetId="1" r:id="rId1"/>
    <sheet name="Résultats" sheetId="2" r:id="rId2"/>
    <sheet name="COURSON" sheetId="3" r:id="rId3"/>
    <sheet name="COUDRAY" sheetId="4" r:id="rId4"/>
    <sheet name="OZOIR" sheetId="5" r:id="rId5"/>
    <sheet name="ORMESSON" sheetId="6" r:id="rId6"/>
    <sheet name="ROCHEFORT" sheetId="7" r:id="rId7"/>
    <sheet name="VAL-GRAND" sheetId="8" r:id="rId8"/>
  </sheets>
  <definedNames>
    <definedName name="_xlnm.Print_Area" localSheetId="0">'Dates'!$M$1:$Z$21</definedName>
    <definedName name="_xlnm.Print_Area" localSheetId="1">'Résultats'!$A$1:$P$53</definedName>
  </definedNames>
  <calcPr fullCalcOnLoad="1"/>
</workbook>
</file>

<file path=xl/sharedStrings.xml><?xml version="1.0" encoding="utf-8"?>
<sst xmlns="http://schemas.openxmlformats.org/spreadsheetml/2006/main" count="1252" uniqueCount="476">
  <si>
    <t xml:space="preserve">   Le Coudray / Val Grand</t>
  </si>
  <si>
    <t xml:space="preserve">   Ozoir / Le Coudray</t>
  </si>
  <si>
    <t xml:space="preserve">   Le Coudray / Ozoir</t>
  </si>
  <si>
    <t xml:space="preserve">   Le Coudray / Ormesson</t>
  </si>
  <si>
    <t xml:space="preserve">   Le Coudray / Courson</t>
  </si>
  <si>
    <t xml:space="preserve">    Le Coudray / Rochefort</t>
  </si>
  <si>
    <t xml:space="preserve">   Rochefort / Le Coudray</t>
  </si>
  <si>
    <t xml:space="preserve">   Courson / Le Coudray </t>
  </si>
  <si>
    <t xml:space="preserve">   Ormesson / Coudray</t>
  </si>
  <si>
    <t xml:space="preserve">   Val Grand /Le Coudray</t>
  </si>
  <si>
    <t>N° Rencontre</t>
  </si>
  <si>
    <t>Dates</t>
  </si>
  <si>
    <t>Nbre de participants</t>
  </si>
  <si>
    <t xml:space="preserve">Résultat équipe </t>
  </si>
  <si>
    <t>ARNAUD Jacques</t>
  </si>
  <si>
    <t>AUBRY Michel</t>
  </si>
  <si>
    <t>BARRAULT Michel</t>
  </si>
  <si>
    <t>BOGUD Gérard</t>
  </si>
  <si>
    <t>BOULESTIN Yves</t>
  </si>
  <si>
    <t>BOUTET Daniel</t>
  </si>
  <si>
    <t>CASSIUS Georges</t>
  </si>
  <si>
    <t>CAUDRON Irene</t>
  </si>
  <si>
    <t xml:space="preserve">CAUDRON Jean </t>
  </si>
  <si>
    <t>CAVAZZINI Roger</t>
  </si>
  <si>
    <t>De ZALEWSKI Patrick</t>
  </si>
  <si>
    <t>DESMET Claude</t>
  </si>
  <si>
    <t>DESMET J.Pierre</t>
  </si>
  <si>
    <t>DYCK Carole</t>
  </si>
  <si>
    <t>ERTEL PAU Roland</t>
  </si>
  <si>
    <t>ESTACHY janine</t>
  </si>
  <si>
    <t>GINIES Simone</t>
  </si>
  <si>
    <t>GOBLOT Quitterie</t>
  </si>
  <si>
    <t>GOBLOT Xavier</t>
  </si>
  <si>
    <t>GRALL Gilles</t>
  </si>
  <si>
    <t>HAJJI M-Claire</t>
  </si>
  <si>
    <t>HAY Christian</t>
  </si>
  <si>
    <t>HOFFMANN James</t>
  </si>
  <si>
    <t>JAVELOT Gilles</t>
  </si>
  <si>
    <t>JORGE Mario</t>
  </si>
  <si>
    <t>JORGE Olivia</t>
  </si>
  <si>
    <t>JULIEN Paule</t>
  </si>
  <si>
    <t>LE ROUX Alain</t>
  </si>
  <si>
    <t>LEPOUTRE Philippe</t>
  </si>
  <si>
    <t>LETTRAZ Jean</t>
  </si>
  <si>
    <t>MAGADOUX J.</t>
  </si>
  <si>
    <t>MAJOR Jean</t>
  </si>
  <si>
    <t>MASCARELLEJ. C.</t>
  </si>
  <si>
    <t>MASSET Fabrice</t>
  </si>
  <si>
    <t>MASSON Bernard</t>
  </si>
  <si>
    <t>MONIN Philippe</t>
  </si>
  <si>
    <t>NOUAILHAC Frédéric</t>
  </si>
  <si>
    <t>PERONNET Bernard</t>
  </si>
  <si>
    <t>PITHOIS André</t>
  </si>
  <si>
    <t>QUANCARD Isabelle</t>
  </si>
  <si>
    <t>RAUSCHER Christian</t>
  </si>
  <si>
    <t>RIOT André</t>
  </si>
  <si>
    <t>ROCHE Joël</t>
  </si>
  <si>
    <t>SCHALLER Jean</t>
  </si>
  <si>
    <t>SCHMIDT Claude</t>
  </si>
  <si>
    <t>SESSE Patrick</t>
  </si>
  <si>
    <t>TERLIN Daniel</t>
  </si>
  <si>
    <t>THIARD Roger</t>
  </si>
  <si>
    <t>TOUTAIN Dominique</t>
  </si>
  <si>
    <t>VAN DER LINDEN  C.</t>
  </si>
  <si>
    <t>ADAMY Jacques</t>
  </si>
  <si>
    <t>AZOULAY Jacques</t>
  </si>
  <si>
    <t>BATTISTELLI Françoise</t>
  </si>
  <si>
    <t>BAVIERA Erno</t>
  </si>
  <si>
    <t>BENHAIM Albert</t>
  </si>
  <si>
    <t>BENHAIM Camille</t>
  </si>
  <si>
    <t>BERGIA J.D.</t>
  </si>
  <si>
    <t>BONNEAU Gérard</t>
  </si>
  <si>
    <t>BORE Bernard</t>
  </si>
  <si>
    <t>BOYE Annick</t>
  </si>
  <si>
    <t>BOYE Christian</t>
  </si>
  <si>
    <t>CLAVEAU Robert</t>
  </si>
  <si>
    <t>CORVEST Jean</t>
  </si>
  <si>
    <t>CRAPANNE Alain</t>
  </si>
  <si>
    <t>CREMERS Jacques</t>
  </si>
  <si>
    <t>DELACHAUME Hervé</t>
  </si>
  <si>
    <t>DESBOIS Jean-Paul</t>
  </si>
  <si>
    <t>DESGORCES Claude</t>
  </si>
  <si>
    <t>FABER Bernard</t>
  </si>
  <si>
    <t>FAUCHET Mireille</t>
  </si>
  <si>
    <t>FEDOTIN Michel</t>
  </si>
  <si>
    <t>FERREIRA Alvano</t>
  </si>
  <si>
    <t>FERREIRA Josette</t>
  </si>
  <si>
    <t>GAMAS Jean Marie</t>
  </si>
  <si>
    <t>GAUTHERET Michel</t>
  </si>
  <si>
    <t>GERONDEAU Guy</t>
  </si>
  <si>
    <t>GOBET Dominique</t>
  </si>
  <si>
    <t>HERRBACH Odile</t>
  </si>
  <si>
    <t>HUET Patrice</t>
  </si>
  <si>
    <t>KARSENTI Colette</t>
  </si>
  <si>
    <t>LAFON Anne</t>
  </si>
  <si>
    <t>LAURENT Bernard</t>
  </si>
  <si>
    <t>LE DUIGOU Annie</t>
  </si>
  <si>
    <t>LE DUIGOU Robert</t>
  </si>
  <si>
    <t>LE GRASSE Robert</t>
  </si>
  <si>
    <t>LEVASSEUR Jean-Claude</t>
  </si>
  <si>
    <t>LUQUIENS Hervé</t>
  </si>
  <si>
    <t>MANIEZ Alain</t>
  </si>
  <si>
    <t>MANIEZ Conny</t>
  </si>
  <si>
    <t>MATTER François</t>
  </si>
  <si>
    <t>MOISAND Dominique</t>
  </si>
  <si>
    <t>MONVOISIN René</t>
  </si>
  <si>
    <t>NGUYEN - QUANG Tien</t>
  </si>
  <si>
    <t>NGUYEN Phong</t>
  </si>
  <si>
    <t>PALOC - TAURY Gabriel</t>
  </si>
  <si>
    <t>PARIS Edmond</t>
  </si>
  <si>
    <t>PELTRE Emmanuelle</t>
  </si>
  <si>
    <t>PRADEAU Michel</t>
  </si>
  <si>
    <t>RADIGUET Marc</t>
  </si>
  <si>
    <t>RIGLER Martine</t>
  </si>
  <si>
    <t>RITZENTHALER Chantal</t>
  </si>
  <si>
    <t>ROUAN Bernard</t>
  </si>
  <si>
    <t>RUBINSKI Gérard</t>
  </si>
  <si>
    <t>RUEFF Michel</t>
  </si>
  <si>
    <t>SAUNIER Françoise</t>
  </si>
  <si>
    <t>TACAIL Claude</t>
  </si>
  <si>
    <t>TERRENOIRE Jean-Claude</t>
  </si>
  <si>
    <t>THIEBLEMONT Alain</t>
  </si>
  <si>
    <t>TRIADOU Nicole</t>
  </si>
  <si>
    <t>VALLIN Florence</t>
  </si>
  <si>
    <t>ZIMMERN Danièle</t>
  </si>
  <si>
    <t>ADHERA Henri Claude</t>
  </si>
  <si>
    <t>AUBIGEON Alain</t>
  </si>
  <si>
    <t>AUDINETAlain</t>
  </si>
  <si>
    <t>BOUCHERON Jean-Pierre</t>
  </si>
  <si>
    <t>BOURDINAUD Daniel</t>
  </si>
  <si>
    <t>BOURGEAT Michel</t>
  </si>
  <si>
    <t>BREUILLARD Catherine</t>
  </si>
  <si>
    <t>BREUILLARD Philippe</t>
  </si>
  <si>
    <t>BROCAS Michel</t>
  </si>
  <si>
    <t>CAPOULADE jean</t>
  </si>
  <si>
    <t>CHAMPION Gérard</t>
  </si>
  <si>
    <t>COCHIN Augustin</t>
  </si>
  <si>
    <t>COLBERT Nicolas</t>
  </si>
  <si>
    <t>COURT Michel</t>
  </si>
  <si>
    <t>COUSIN Jacky</t>
  </si>
  <si>
    <t>DA FONSECA Honoré</t>
  </si>
  <si>
    <t>DARQUIE André</t>
  </si>
  <si>
    <t>DELEATER François</t>
  </si>
  <si>
    <t>DEUMIE Pierre</t>
  </si>
  <si>
    <t>DJAMTOVITCH Jacques</t>
  </si>
  <si>
    <t>DULONG DE ROSNAY Thuan</t>
  </si>
  <si>
    <t>DULOY-MIROUX Annette</t>
  </si>
  <si>
    <t>EBERS Henri</t>
  </si>
  <si>
    <t>GALIGNE André</t>
  </si>
  <si>
    <t>GARCIN André</t>
  </si>
  <si>
    <t>GUICHARD Jean</t>
  </si>
  <si>
    <t>HONORAT Serge</t>
  </si>
  <si>
    <t>HUBLIER J.François</t>
  </si>
  <si>
    <t>JOUISHOMME Michel</t>
  </si>
  <si>
    <t>LAMBOULT Pierre-François</t>
  </si>
  <si>
    <t>LAPEYRONNIE Didier</t>
  </si>
  <si>
    <t>LARMURIER Claude</t>
  </si>
  <si>
    <t>LE BESNERAIS Jacques</t>
  </si>
  <si>
    <t>LE BESNERAYS Elisabeth</t>
  </si>
  <si>
    <t>LEGRAND Claude</t>
  </si>
  <si>
    <t>LEHMANN Laurent</t>
  </si>
  <si>
    <t>LY CONG TRINH Daniel</t>
  </si>
  <si>
    <t>MAHIEUX Patrick</t>
  </si>
  <si>
    <t>MARTHAN Simon</t>
  </si>
  <si>
    <t>MICHAUD Christian</t>
  </si>
  <si>
    <t>MIROUX Michel</t>
  </si>
  <si>
    <t>MORYOUSSEF Daniel</t>
  </si>
  <si>
    <t>PIQUET Guy</t>
  </si>
  <si>
    <t>PLANTE Jacqueline</t>
  </si>
  <si>
    <t>RAVAYROL Jacques</t>
  </si>
  <si>
    <t>RAYNAUD Eric</t>
  </si>
  <si>
    <t>ROUSSEL Christian</t>
  </si>
  <si>
    <t>SARIDAKI Pierre</t>
  </si>
  <si>
    <t>SEGUI Jean Michel</t>
  </si>
  <si>
    <t>SUEUR Kléber</t>
  </si>
  <si>
    <t>THOMERET Michel</t>
  </si>
  <si>
    <t>TRINH Dinh Bau</t>
  </si>
  <si>
    <t>Van De CASTEELE Bertrand</t>
  </si>
  <si>
    <t>VIVAREL Yannick</t>
  </si>
  <si>
    <t>BACHOT</t>
  </si>
  <si>
    <t>BACHOT Anne</t>
  </si>
  <si>
    <t>BARD Alain</t>
  </si>
  <si>
    <t>BOETSCH Didier</t>
  </si>
  <si>
    <t>CHESTER Michel</t>
  </si>
  <si>
    <t>DAMOND Nicole</t>
  </si>
  <si>
    <t>DODIN Guy</t>
  </si>
  <si>
    <t>DUONG Sonn</t>
  </si>
  <si>
    <t>FERRER Gaétan</t>
  </si>
  <si>
    <t>FERSZTMAN Simon</t>
  </si>
  <si>
    <t>GALMICHE Michel</t>
  </si>
  <si>
    <t>GALMICHE Micheline</t>
  </si>
  <si>
    <t>GAUTHIER Jean-Pierre</t>
  </si>
  <si>
    <t>GRENET Gérard</t>
  </si>
  <si>
    <t>HUBERT Georges</t>
  </si>
  <si>
    <t>HUGON Jean-François</t>
  </si>
  <si>
    <t>JODER J.François</t>
  </si>
  <si>
    <t>LANGLITZ Werner</t>
  </si>
  <si>
    <t>LUMBROSO Robert</t>
  </si>
  <si>
    <t>LUNARD Henri Yves</t>
  </si>
  <si>
    <t>MARIA Antoine</t>
  </si>
  <si>
    <t>MARMION Laurence</t>
  </si>
  <si>
    <t>NGUYEN Minh</t>
  </si>
  <si>
    <t>NOURY Claude</t>
  </si>
  <si>
    <t>NOURY Xavier</t>
  </si>
  <si>
    <t>PECUNIA Pierre</t>
  </si>
  <si>
    <t>PLUCHE Gérard</t>
  </si>
  <si>
    <t>QUERE Mireille</t>
  </si>
  <si>
    <t>RABY P.</t>
  </si>
  <si>
    <t>ROBERT Alain</t>
  </si>
  <si>
    <t>SANTOS SIMAL Gérard</t>
  </si>
  <si>
    <t>TOFFIER J.Pierre</t>
  </si>
  <si>
    <t>VERZENI Jean</t>
  </si>
  <si>
    <t>VINCENT Alain</t>
  </si>
  <si>
    <t>VINCENT Catherine</t>
  </si>
  <si>
    <t>VIVIER F.</t>
  </si>
  <si>
    <t>WAJGRUS Joël</t>
  </si>
  <si>
    <t>BARAVIAN G.</t>
  </si>
  <si>
    <t>BARBIER Jacques</t>
  </si>
  <si>
    <t>BARRE Michel</t>
  </si>
  <si>
    <t>BOCCARD S.</t>
  </si>
  <si>
    <t>BON Yves</t>
  </si>
  <si>
    <t>BOUETTE Michel</t>
  </si>
  <si>
    <t>BOUTET Christian</t>
  </si>
  <si>
    <t>BRUNDU Luigi</t>
  </si>
  <si>
    <t>CAILLAUD Patrick</t>
  </si>
  <si>
    <t>CHARBONNEL Eric</t>
  </si>
  <si>
    <t>CHOLLET Yves</t>
  </si>
  <si>
    <t>COLOMBERT Jean-Luc</t>
  </si>
  <si>
    <t>CRIBIER Gilles</t>
  </si>
  <si>
    <t>DAGNEAUX Claude</t>
  </si>
  <si>
    <t>De BROUCKER Patrice</t>
  </si>
  <si>
    <t>DUFRESNE  Jean-J.</t>
  </si>
  <si>
    <t>DUMOLLARD Denis</t>
  </si>
  <si>
    <t>DUXIN Christian</t>
  </si>
  <si>
    <t>FALCONNIER Bernard</t>
  </si>
  <si>
    <t>FERRAN François</t>
  </si>
  <si>
    <t>FILLEY Christian</t>
  </si>
  <si>
    <t>FORTUNE Jean-Pierre</t>
  </si>
  <si>
    <t>FOUQUET Michel</t>
  </si>
  <si>
    <t>FRADIN Jean-Yves</t>
  </si>
  <si>
    <t>GENIAUX Bernard</t>
  </si>
  <si>
    <t>GOUSSE Henri</t>
  </si>
  <si>
    <t>GUERIN J.C</t>
  </si>
  <si>
    <t>HACHE Joël</t>
  </si>
  <si>
    <t>HAUTEMONT J.C.</t>
  </si>
  <si>
    <t>HAVARD Jean Jacques</t>
  </si>
  <si>
    <t>HECTUS Mchel</t>
  </si>
  <si>
    <t>IGLARZ Roger</t>
  </si>
  <si>
    <t>JACQUET Guy</t>
  </si>
  <si>
    <t>JAFFELIN Gérard</t>
  </si>
  <si>
    <t>JOUAN Michel</t>
  </si>
  <si>
    <t>KOENIG Tony</t>
  </si>
  <si>
    <t>LAGET Jean-Claude</t>
  </si>
  <si>
    <t>LE PAIH J.L.</t>
  </si>
  <si>
    <t>LE ROY Joël</t>
  </si>
  <si>
    <t>LEFORT Alain</t>
  </si>
  <si>
    <t>LOUSTALOT P</t>
  </si>
  <si>
    <t>MELLOT André</t>
  </si>
  <si>
    <t>MERLE Jean Louis</t>
  </si>
  <si>
    <t>MOUGEOTHugues</t>
  </si>
  <si>
    <t>NOENNEC Guy</t>
  </si>
  <si>
    <t>OSMONT Reginald</t>
  </si>
  <si>
    <t>PAPE Gérard</t>
  </si>
  <si>
    <t>PERILLAT André</t>
  </si>
  <si>
    <t>PRIN Patrick</t>
  </si>
  <si>
    <t>SCHMIEDER Roland</t>
  </si>
  <si>
    <t>SPEDINI Marc</t>
  </si>
  <si>
    <t>TESSIER Jacques</t>
  </si>
  <si>
    <t>VALLAUD Bernard</t>
  </si>
  <si>
    <t>ALLAIGRE Jean-Claude</t>
  </si>
  <si>
    <t>BAFFREY Yves</t>
  </si>
  <si>
    <t>BERTAU Jean Claude</t>
  </si>
  <si>
    <t>BLANCHARD Gérard</t>
  </si>
  <si>
    <t>BLONDEAU Bernard</t>
  </si>
  <si>
    <t>BOHARD Pierre</t>
  </si>
  <si>
    <t>BONGRAND Jean-Claude</t>
  </si>
  <si>
    <t>BOULANGE Jean Claude</t>
  </si>
  <si>
    <t>BOULENGUIEZ Bernard</t>
  </si>
  <si>
    <t>BOURDEAU J.P</t>
  </si>
  <si>
    <t>CHABERNAUD Christian</t>
  </si>
  <si>
    <t>DUMONT Martine</t>
  </si>
  <si>
    <t>FEARON Gérard</t>
  </si>
  <si>
    <t>FINUS Jean-Claude</t>
  </si>
  <si>
    <t>FRITZ Dominique</t>
  </si>
  <si>
    <t>GODON Michel</t>
  </si>
  <si>
    <t>HAON Jacques</t>
  </si>
  <si>
    <t>HENNEBERT Patrick</t>
  </si>
  <si>
    <t>HUE Van Linh</t>
  </si>
  <si>
    <t>IZQUIERDO Gérard</t>
  </si>
  <si>
    <t>KOLSKI Daniel</t>
  </si>
  <si>
    <t>LACROIX Denis</t>
  </si>
  <si>
    <t>LAUBARD Francis</t>
  </si>
  <si>
    <t>LEGOUBEY dominique</t>
  </si>
  <si>
    <t>LEGOUBEY Françoise</t>
  </si>
  <si>
    <t>LIESER Francoise</t>
  </si>
  <si>
    <t>LINSART Michel</t>
  </si>
  <si>
    <t>LORET Bernard</t>
  </si>
  <si>
    <t>METOIS Francis</t>
  </si>
  <si>
    <t>MIOSSEC Marianne</t>
  </si>
  <si>
    <t>MORELOT J.J.</t>
  </si>
  <si>
    <t>NICOLAS Jean Pierre</t>
  </si>
  <si>
    <t>PEREZ René</t>
  </si>
  <si>
    <t>PICHAVANT François</t>
  </si>
  <si>
    <t>REBIERE Michel</t>
  </si>
  <si>
    <t>ROUDAUT Thierry</t>
  </si>
  <si>
    <t>ROUSSEAU Guy</t>
  </si>
  <si>
    <t>ROUSSEAU Paul</t>
  </si>
  <si>
    <t>SCUTO Alain</t>
  </si>
  <si>
    <t>SERPETTE Yves</t>
  </si>
  <si>
    <t>SOLVIER Jacques</t>
  </si>
  <si>
    <t>TRETON Jacky</t>
  </si>
  <si>
    <t>VANDEPUTTE Michel</t>
  </si>
  <si>
    <t>VIE Jean René</t>
  </si>
  <si>
    <t>WILSON Franck</t>
  </si>
  <si>
    <t>DATES</t>
  </si>
  <si>
    <t xml:space="preserve">  N° Rencontres</t>
  </si>
  <si>
    <t>SCORES</t>
  </si>
  <si>
    <t>CLUB     RECEVANT</t>
  </si>
  <si>
    <t xml:space="preserve">  Courson</t>
  </si>
  <si>
    <t xml:space="preserve">  Ormesson</t>
  </si>
  <si>
    <t xml:space="preserve">  Ozoir</t>
  </si>
  <si>
    <t xml:space="preserve">  Rochefort</t>
  </si>
  <si>
    <t xml:space="preserve">  Val Grand</t>
  </si>
  <si>
    <t>Ozoir</t>
  </si>
  <si>
    <t>Coudray</t>
  </si>
  <si>
    <t>Total</t>
  </si>
  <si>
    <t>Val Grand</t>
  </si>
  <si>
    <t>Le Coudray</t>
  </si>
  <si>
    <t>Courson</t>
  </si>
  <si>
    <t>Ormesson</t>
  </si>
  <si>
    <t>Rochefort</t>
  </si>
  <si>
    <t>Le point Bonus est attribué au Club qui a marqué le meilleur score sur le total de l'allé et du retour.</t>
  </si>
  <si>
    <t>RAPPEL CLUBS</t>
  </si>
  <si>
    <t xml:space="preserve">COUR </t>
  </si>
  <si>
    <t>COUD</t>
  </si>
  <si>
    <t xml:space="preserve">ORM </t>
  </si>
  <si>
    <t xml:space="preserve">OZOIR </t>
  </si>
  <si>
    <t xml:space="preserve">ROCH </t>
  </si>
  <si>
    <t>V.G.</t>
  </si>
  <si>
    <t>Classement</t>
  </si>
  <si>
    <r>
      <t>Scores en stableford</t>
    </r>
    <r>
      <rPr>
        <sz val="8"/>
        <rFont val="Comic Sans MS"/>
        <family val="4"/>
      </rPr>
      <t xml:space="preserve"> : à chaque rencontre sont comptablisées pour chaque club, les 2 meilleures cartes en BRUT et les 5 meilleures en NET (le brut prime le net)</t>
    </r>
  </si>
  <si>
    <r>
      <t xml:space="preserve">Décompte des points de match :
</t>
    </r>
    <r>
      <rPr>
        <sz val="8"/>
        <rFont val="Comic Sans MS"/>
        <family val="4"/>
      </rPr>
      <t>- victoire à l'extérieur 3 points, 
- victoire à domicile 2 points, 
- défaite 0.</t>
    </r>
  </si>
  <si>
    <t>Fléolée</t>
  </si>
  <si>
    <t>N°</t>
  </si>
  <si>
    <t>Rencontres</t>
  </si>
  <si>
    <t>mardi</t>
  </si>
  <si>
    <t>Val-Grand</t>
  </si>
  <si>
    <t>/</t>
  </si>
  <si>
    <t>jeudi</t>
  </si>
  <si>
    <t>mercredi</t>
  </si>
  <si>
    <t>lundi</t>
  </si>
  <si>
    <t>Finale</t>
  </si>
  <si>
    <t>ORMESSON</t>
  </si>
  <si>
    <t>Rochefort mercredi 16 avril</t>
  </si>
  <si>
    <t>Bethemont lundi 19 mai</t>
  </si>
  <si>
    <t>Feucherolles  mercredi 18 juin</t>
  </si>
  <si>
    <t>Le Coudray mardi 16 septembre</t>
  </si>
  <si>
    <t>Albatros</t>
  </si>
  <si>
    <t>Val- Grand</t>
  </si>
  <si>
    <r>
      <rPr>
        <sz val="20"/>
        <color indexed="12"/>
        <rFont val="Arial"/>
        <family val="2"/>
      </rPr>
      <t>POINTS de match /</t>
    </r>
    <r>
      <rPr>
        <sz val="20"/>
        <rFont val="Arial"/>
        <family val="2"/>
      </rPr>
      <t xml:space="preserve"> </t>
    </r>
    <r>
      <rPr>
        <sz val="20"/>
        <color indexed="10"/>
        <rFont val="Arial"/>
        <family val="2"/>
      </rPr>
      <t>Bonus</t>
    </r>
  </si>
  <si>
    <t xml:space="preserve">  Coudray</t>
  </si>
  <si>
    <t xml:space="preserve">COUD </t>
  </si>
  <si>
    <t xml:space="preserve">  Ozoir / Courson</t>
  </si>
  <si>
    <t xml:space="preserve">  Coudray / Courson</t>
  </si>
  <si>
    <t xml:space="preserve">  Courson / Ormesson</t>
  </si>
  <si>
    <t xml:space="preserve">  Courson / Ozoir</t>
  </si>
  <si>
    <t xml:space="preserve">  Courson / Val-Grand</t>
  </si>
  <si>
    <t xml:space="preserve">  Val-Grand / Courson</t>
  </si>
  <si>
    <t xml:space="preserve">  Courson / Rochefort</t>
  </si>
  <si>
    <t xml:space="preserve">  Rochefort / Courson</t>
  </si>
  <si>
    <t xml:space="preserve">  Courson / Coudray</t>
  </si>
  <si>
    <t xml:space="preserve">  Ormesson / Courson</t>
  </si>
  <si>
    <t xml:space="preserve">  Val-Grand / Ozoir</t>
  </si>
  <si>
    <t xml:space="preserve">  Coudray / Ozoir</t>
  </si>
  <si>
    <t xml:space="preserve">  Ozoir / Val-Grand</t>
  </si>
  <si>
    <t xml:space="preserve">  Rochefort / Ozoir</t>
  </si>
  <si>
    <t xml:space="preserve">  Ozoir / Rochefort</t>
  </si>
  <si>
    <t xml:space="preserve">  Ozoir / Ormesson</t>
  </si>
  <si>
    <t xml:space="preserve">  Ozoir  / Le Coudray</t>
  </si>
  <si>
    <t xml:space="preserve">  Ormesson / Ozoir</t>
  </si>
  <si>
    <t xml:space="preserve">  Ormesson / Coudray</t>
  </si>
  <si>
    <t xml:space="preserve">  Ormesson / Rochefort</t>
  </si>
  <si>
    <t xml:space="preserve">  Coudray / Ormesson</t>
  </si>
  <si>
    <t xml:space="preserve">  Val-Grand / Ormesson</t>
  </si>
  <si>
    <t xml:space="preserve">  Ormesson / Val-Grand</t>
  </si>
  <si>
    <t xml:space="preserve">  Rochefort / Ormesson</t>
  </si>
  <si>
    <t xml:space="preserve">  Val-Grand / Rochefort</t>
  </si>
  <si>
    <t xml:space="preserve">  Coudray / Rochefort</t>
  </si>
  <si>
    <t xml:space="preserve">  Rochefort / Val-Grand</t>
  </si>
  <si>
    <t xml:space="preserve">  Rochefort /Coudray</t>
  </si>
  <si>
    <t xml:space="preserve">  Val - Grand / Ozoir</t>
  </si>
  <si>
    <t xml:space="preserve">  Val - Grand / Rochefort</t>
  </si>
  <si>
    <t xml:space="preserve">  Coudray / Val - Grand</t>
  </si>
  <si>
    <t xml:space="preserve">  Courson / Val - Grand</t>
  </si>
  <si>
    <t xml:space="preserve">  Val - Grand / Courson</t>
  </si>
  <si>
    <t xml:space="preserve">  Val - Grand / Ormesson</t>
  </si>
  <si>
    <t xml:space="preserve">  Val - Grand / Coudray</t>
  </si>
  <si>
    <t xml:space="preserve">  Ormesson / Val - Grand</t>
  </si>
  <si>
    <r>
      <rPr>
        <sz val="48"/>
        <rFont val="Niagara Engraved"/>
        <family val="5"/>
      </rPr>
      <t>Challenge René Leprêtre  2014</t>
    </r>
    <r>
      <rPr>
        <b/>
        <sz val="48"/>
        <rFont val="Comic Sans MS"/>
        <family val="4"/>
      </rPr>
      <t xml:space="preserve">
</t>
    </r>
    <r>
      <rPr>
        <sz val="48"/>
        <color indexed="12"/>
        <rFont val="Comic Sans MS"/>
        <family val="4"/>
      </rPr>
      <t xml:space="preserve">
</t>
    </r>
  </si>
  <si>
    <t xml:space="preserve">Total </t>
  </si>
  <si>
    <t>Nord / Sud</t>
  </si>
  <si>
    <t>OZOIR</t>
  </si>
  <si>
    <t>NORD</t>
  </si>
  <si>
    <t>SUD</t>
  </si>
  <si>
    <t>FINALE</t>
  </si>
  <si>
    <t>Dates par Clubs</t>
  </si>
  <si>
    <t>vendr.</t>
  </si>
  <si>
    <t>mercr.</t>
  </si>
  <si>
    <t>abj</t>
  </si>
  <si>
    <t>oui</t>
  </si>
  <si>
    <t>MIOSSEC Jean Yves</t>
  </si>
  <si>
    <t>PICHAVANT Marie-odile</t>
  </si>
  <si>
    <t>RAUSCHER Christan</t>
  </si>
  <si>
    <t>CUKIER Henri</t>
  </si>
  <si>
    <t>CAPUTO Marie-Josée</t>
  </si>
  <si>
    <t>ESCOURROU Brigite</t>
  </si>
  <si>
    <t>ESCOURROU Roland</t>
  </si>
  <si>
    <t>RIBEYRE Alain</t>
  </si>
  <si>
    <t>IANNETTA André</t>
  </si>
  <si>
    <t>CORNILLET Jean-Yves</t>
  </si>
  <si>
    <t>VENDRANT Michèle</t>
  </si>
  <si>
    <t>FABRELO Alain</t>
  </si>
  <si>
    <t>SINNAPPU Mahes</t>
  </si>
  <si>
    <t>BOTTARD Jean-Pierre</t>
  </si>
  <si>
    <t>MOREL Martine</t>
  </si>
  <si>
    <t>FREMONDIERE Michel</t>
  </si>
  <si>
    <t>FREMONDIERE Nad</t>
  </si>
  <si>
    <t>GARROUSTE Michel</t>
  </si>
  <si>
    <t>DURANT Eveline</t>
  </si>
  <si>
    <t>BONLEU Gilles</t>
  </si>
  <si>
    <t>DADON Félix</t>
  </si>
  <si>
    <t>JESROME François</t>
  </si>
  <si>
    <t>HASCOET Michel</t>
  </si>
  <si>
    <t>DUCASTEL Daniel</t>
  </si>
  <si>
    <t>CICUTO Jean-Oierre</t>
  </si>
  <si>
    <t>JOLY Daniel</t>
  </si>
  <si>
    <t>LEONARDI François</t>
  </si>
  <si>
    <t>FOR</t>
  </si>
  <si>
    <t>MARMOIN Patrice</t>
  </si>
  <si>
    <t>VIGOUREUX Gérard</t>
  </si>
  <si>
    <t>LARZILLIERE Danielle</t>
  </si>
  <si>
    <t>SCHAFFUSER Maryse</t>
  </si>
  <si>
    <t>BOULBIN Alain</t>
  </si>
  <si>
    <t>?</t>
  </si>
  <si>
    <t>MAUSS Stephan</t>
  </si>
  <si>
    <t>CHEVRETON Jacques</t>
  </si>
  <si>
    <t>VERNET Patrice</t>
  </si>
  <si>
    <t>BOURSIER Raymond</t>
  </si>
  <si>
    <t>BAUER Marc</t>
  </si>
  <si>
    <t>IANNETTA Alain</t>
  </si>
  <si>
    <t>MOLEUR André</t>
  </si>
  <si>
    <t>DE LA MYRE MORY M.L</t>
  </si>
  <si>
    <t>ROUAN Arianne</t>
  </si>
  <si>
    <t>….</t>
  </si>
  <si>
    <t>SEIGNOUR Jean-Michel</t>
  </si>
  <si>
    <t>VERNET Reine-Chantal</t>
  </si>
  <si>
    <t>For</t>
  </si>
  <si>
    <t>MERLE Corine</t>
  </si>
  <si>
    <t>CHARDINY Géraldine</t>
  </si>
  <si>
    <t>BONNEAU Gilberte</t>
  </si>
  <si>
    <t>RUBINSKI Raoul</t>
  </si>
  <si>
    <t>COUTANCIER Patrice</t>
  </si>
  <si>
    <t>BRUT</t>
  </si>
  <si>
    <t>COURSON</t>
  </si>
  <si>
    <t>NET</t>
  </si>
  <si>
    <t>Abj</t>
  </si>
  <si>
    <t>MICHEL Marc</t>
  </si>
  <si>
    <t>MARAIS Michel</t>
  </si>
  <si>
    <t>THEMIA Jacques</t>
  </si>
  <si>
    <t>FRANCOIS Jean-Jacques</t>
  </si>
  <si>
    <t>SICIGNANO Enzo</t>
  </si>
  <si>
    <t>BOURLIER Jean-Henry</t>
  </si>
  <si>
    <t>DACOCSTA NOBLE Philippe</t>
  </si>
  <si>
    <t>LAMBERT Michel</t>
  </si>
  <si>
    <t>LOISON Cristian</t>
  </si>
  <si>
    <t>LEMARCHAND Dominique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</si>
</sst>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sz val="18"/>
      <name val="Comic Sans MS"/>
      <family val="4"/>
    </font>
    <font>
      <sz val="20"/>
      <name val="Arial"/>
      <family val="2"/>
    </font>
    <font>
      <sz val="8"/>
      <name val="Comic Sans MS"/>
      <family val="4"/>
    </font>
    <font>
      <sz val="14"/>
      <color indexed="10"/>
      <name val="Arial"/>
      <family val="2"/>
    </font>
    <font>
      <b/>
      <sz val="10"/>
      <name val="Arial"/>
      <family val="2"/>
    </font>
    <font>
      <u val="single"/>
      <sz val="8"/>
      <name val="Comic Sans MS"/>
      <family val="4"/>
    </font>
    <font>
      <b/>
      <sz val="10"/>
      <name val="Comic Sans MS"/>
      <family val="4"/>
    </font>
    <font>
      <b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sz val="20"/>
      <color indexed="12"/>
      <name val="Arial"/>
      <family val="2"/>
    </font>
    <font>
      <sz val="20"/>
      <color indexed="10"/>
      <name val="Arial"/>
      <family val="2"/>
    </font>
    <font>
      <b/>
      <sz val="48"/>
      <color indexed="12"/>
      <name val="Comic Sans MS"/>
      <family val="4"/>
    </font>
    <font>
      <sz val="48"/>
      <name val="Niagara Engraved"/>
      <family val="5"/>
    </font>
    <font>
      <b/>
      <sz val="48"/>
      <name val="Comic Sans MS"/>
      <family val="4"/>
    </font>
    <font>
      <sz val="48"/>
      <color indexed="12"/>
      <name val="Comic Sans MS"/>
      <family val="4"/>
    </font>
    <font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30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indexed="48"/>
      <name val="Arial"/>
      <family val="2"/>
    </font>
    <font>
      <b/>
      <sz val="12"/>
      <color indexed="30"/>
      <name val="Arial"/>
      <family val="2"/>
    </font>
    <font>
      <b/>
      <sz val="28"/>
      <color indexed="12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22"/>
      <color indexed="12"/>
      <name val="Arial"/>
      <family val="2"/>
    </font>
    <font>
      <b/>
      <sz val="16"/>
      <color indexed="8"/>
      <name val="Calibri"/>
      <family val="2"/>
    </font>
    <font>
      <sz val="22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5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33CC"/>
      <name val="Arial"/>
      <family val="2"/>
    </font>
    <font>
      <sz val="12"/>
      <color rgb="FF0033CC"/>
      <name val="Arial"/>
      <family val="2"/>
    </font>
    <font>
      <sz val="10"/>
      <color rgb="FF0033CC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0000FF"/>
      <name val="Arial"/>
      <family val="2"/>
    </font>
    <font>
      <sz val="10"/>
      <color rgb="FF0000FF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sz val="16"/>
      <color rgb="FFFF0000"/>
      <name val="Arial"/>
      <family val="2"/>
    </font>
    <font>
      <b/>
      <sz val="12"/>
      <color rgb="FF0000FF"/>
      <name val="Arial"/>
      <family val="2"/>
    </font>
    <font>
      <sz val="8"/>
      <color rgb="FF0000FF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0"/>
      <color rgb="FF0033CC"/>
      <name val="Arial"/>
      <family val="2"/>
    </font>
    <font>
      <b/>
      <sz val="10"/>
      <color rgb="FFFF0000"/>
      <name val="Arial"/>
      <family val="2"/>
    </font>
    <font>
      <b/>
      <sz val="14"/>
      <color rgb="FF0033CC"/>
      <name val="Arial"/>
      <family val="2"/>
    </font>
    <font>
      <b/>
      <sz val="14"/>
      <color theme="1"/>
      <name val="Arial"/>
      <family val="2"/>
    </font>
    <font>
      <b/>
      <sz val="14"/>
      <color rgb="FF1426AC"/>
      <name val="Arial"/>
      <family val="2"/>
    </font>
    <font>
      <b/>
      <sz val="14"/>
      <color rgb="FF3333FF"/>
      <name val="Arial"/>
      <family val="2"/>
    </font>
    <font>
      <b/>
      <sz val="12"/>
      <color rgb="FF0033CC"/>
      <name val="Arial"/>
      <family val="2"/>
    </font>
    <font>
      <b/>
      <sz val="28"/>
      <color rgb="FF0000FF"/>
      <name val="Arial"/>
      <family val="2"/>
    </font>
    <font>
      <b/>
      <sz val="26"/>
      <color rgb="FFFF0000"/>
      <name val="Arial"/>
      <family val="2"/>
    </font>
    <font>
      <b/>
      <sz val="26"/>
      <color rgb="FF0000FF"/>
      <name val="Arial"/>
      <family val="2"/>
    </font>
    <font>
      <b/>
      <sz val="24"/>
      <color rgb="FFFF0000"/>
      <name val="Arial"/>
      <family val="2"/>
    </font>
    <font>
      <b/>
      <sz val="24"/>
      <color rgb="FF0000FF"/>
      <name val="Arial"/>
      <family val="2"/>
    </font>
    <font>
      <b/>
      <sz val="16"/>
      <color rgb="FF0000FF"/>
      <name val="Arial"/>
      <family val="2"/>
    </font>
    <font>
      <b/>
      <sz val="12"/>
      <color theme="1"/>
      <name val="Arial"/>
      <family val="2"/>
    </font>
    <font>
      <sz val="22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22"/>
      <color rgb="FF0000FF"/>
      <name val="Arial"/>
      <family val="2"/>
    </font>
    <font>
      <b/>
      <sz val="16"/>
      <color theme="1"/>
      <name val="Calibri"/>
      <family val="2"/>
    </font>
    <font>
      <sz val="12"/>
      <color rgb="FFFF0000"/>
      <name val="Arial"/>
      <family val="2"/>
    </font>
    <font>
      <b/>
      <sz val="15"/>
      <color rgb="FF0000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6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0000FF"/>
      </left>
      <right style="thick">
        <color rgb="FF0000FF"/>
      </right>
      <top/>
      <bottom style="thin">
        <color rgb="FF0000FF"/>
      </bottom>
    </border>
    <border>
      <left style="thick">
        <color rgb="FF0000FF"/>
      </left>
      <right style="thick">
        <color rgb="FF0000FF"/>
      </right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ck">
        <color rgb="FF0000FF"/>
      </left>
      <right style="thick">
        <color rgb="FF0000FF"/>
      </right>
      <top style="thin">
        <color rgb="FF0000FF"/>
      </top>
      <bottom style="thick">
        <color rgb="FF0000FF"/>
      </bottom>
    </border>
    <border>
      <left/>
      <right style="thin">
        <color rgb="FF0000FF"/>
      </right>
      <top style="thin">
        <color rgb="FF0000FF"/>
      </top>
      <bottom style="thick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ck">
        <color rgb="FF0000FF"/>
      </bottom>
    </border>
    <border>
      <left style="thin">
        <color rgb="FF0000FF"/>
      </left>
      <right style="thick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ck">
        <color rgb="FF0000FF"/>
      </top>
      <bottom style="thin">
        <color rgb="FF0000FF"/>
      </bottom>
    </border>
    <border>
      <left style="thin">
        <color rgb="FF0000FF"/>
      </left>
      <right style="thick">
        <color rgb="FF0000FF"/>
      </right>
      <top style="thin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rgb="FF0000FF"/>
      </bottom>
    </border>
    <border>
      <left style="thick">
        <color rgb="FF0000FF"/>
      </left>
      <right/>
      <top style="thick">
        <color rgb="FF0000FF"/>
      </top>
      <bottom style="thin">
        <color rgb="FF0000FF"/>
      </bottom>
    </border>
    <border>
      <left style="thick">
        <color rgb="FF0000FF"/>
      </left>
      <right/>
      <top style="thin">
        <color rgb="FF0000FF"/>
      </top>
      <bottom style="thin">
        <color rgb="FF0000FF"/>
      </bottom>
    </border>
    <border>
      <left style="thick">
        <color rgb="FF0000FF"/>
      </left>
      <right/>
      <top style="thin">
        <color rgb="FF0000FF"/>
      </top>
      <bottom style="thick">
        <color rgb="FF0000FF"/>
      </bottom>
    </border>
    <border>
      <left style="thick">
        <color rgb="FF0000FF"/>
      </left>
      <right style="thin">
        <color rgb="FF0000FF"/>
      </right>
      <top style="thick">
        <color rgb="FF0000FF"/>
      </top>
      <bottom style="thin">
        <color rgb="FF0000FF"/>
      </bottom>
    </border>
    <border>
      <left style="thick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ck">
        <color rgb="FF0000FF"/>
      </left>
      <right style="thin">
        <color rgb="FF0000FF"/>
      </right>
      <top style="thin">
        <color rgb="FF0000FF"/>
      </top>
      <bottom style="thick">
        <color rgb="FF0000FF"/>
      </bottom>
    </border>
    <border>
      <left/>
      <right style="thick">
        <color rgb="FF0000FF"/>
      </right>
      <top style="thick">
        <color rgb="FF0000FF"/>
      </top>
      <bottom style="thin">
        <color rgb="FF0000FF"/>
      </bottom>
    </border>
    <border>
      <left/>
      <right style="thick">
        <color rgb="FF0000FF"/>
      </right>
      <top style="thin">
        <color rgb="FF0000FF"/>
      </top>
      <bottom style="thin">
        <color rgb="FF0000FF"/>
      </bottom>
    </border>
    <border>
      <left/>
      <right style="thick">
        <color rgb="FF0000FF"/>
      </right>
      <top/>
      <bottom style="thin">
        <color rgb="FF0000FF"/>
      </bottom>
    </border>
    <border>
      <left style="thin">
        <color rgb="FF0000FF"/>
      </left>
      <right style="thick">
        <color rgb="FF0000FF"/>
      </right>
      <top style="thick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n">
        <color rgb="FF0000FF"/>
      </top>
      <bottom/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 style="thick">
        <color rgb="FF0000FF"/>
      </left>
      <right style="thin">
        <color rgb="FF0000FF"/>
      </right>
      <top style="thick">
        <color rgb="FF0000FF"/>
      </top>
      <bottom style="thick">
        <color rgb="FF0000FF"/>
      </bottom>
    </border>
    <border>
      <left style="thin">
        <color rgb="FF0000FF"/>
      </left>
      <right/>
      <top style="thin">
        <color rgb="FF0000FF"/>
      </top>
      <bottom style="thick">
        <color rgb="FF0000FF"/>
      </bottom>
    </border>
    <border>
      <left/>
      <right/>
      <top style="thin">
        <color rgb="FF0000FF"/>
      </top>
      <bottom style="thick">
        <color rgb="FF0000FF"/>
      </bottom>
    </border>
    <border>
      <left/>
      <right style="thick">
        <color rgb="FF0000FF"/>
      </right>
      <top style="thin">
        <color rgb="FF0000FF"/>
      </top>
      <bottom style="thick">
        <color rgb="FF0000FF"/>
      </bottom>
    </border>
    <border>
      <left style="thin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/>
      <right style="thin">
        <color rgb="FF0000FF"/>
      </right>
      <top style="thick">
        <color rgb="FF0000FF"/>
      </top>
      <bottom style="thick">
        <color rgb="FF0000FF"/>
      </bottom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rgb="FF0000FF"/>
      </left>
      <right style="thick">
        <color rgb="FF0000FF"/>
      </right>
      <top/>
      <bottom style="thin">
        <color rgb="FF0000FF"/>
      </bottom>
    </border>
    <border>
      <left/>
      <right style="thin">
        <color rgb="FF0000FF"/>
      </right>
      <top style="thick">
        <color rgb="FF0000FF"/>
      </top>
      <bottom style="thin">
        <color rgb="FF0000FF"/>
      </bottom>
    </border>
    <border>
      <left style="thick">
        <color rgb="FF0000FF"/>
      </left>
      <right style="thin">
        <color rgb="FF0000FF"/>
      </right>
      <top/>
      <bottom style="thin">
        <color rgb="FF0000FF"/>
      </bottom>
    </border>
    <border>
      <left style="medium"/>
      <right style="thick">
        <color rgb="FF0000FF"/>
      </right>
      <top style="thin">
        <color rgb="FF0000FF"/>
      </top>
      <bottom style="thin">
        <color rgb="FF0000FF"/>
      </bottom>
    </border>
    <border>
      <left style="medium"/>
      <right style="thick">
        <color rgb="FF0000FF"/>
      </right>
      <top style="thick">
        <color rgb="FF0000FF"/>
      </top>
      <bottom style="thin"/>
    </border>
    <border>
      <left style="medium"/>
      <right style="thick">
        <color rgb="FF0000FF"/>
      </right>
      <top style="thin"/>
      <bottom style="thin"/>
    </border>
    <border>
      <left style="medium"/>
      <right style="thick">
        <color rgb="FF0000FF"/>
      </right>
      <top style="thin"/>
      <bottom/>
    </border>
    <border>
      <left/>
      <right/>
      <top style="thick">
        <color rgb="FF0000FF"/>
      </top>
      <bottom style="thick">
        <color rgb="FF0000FF"/>
      </bottom>
    </border>
    <border>
      <left/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n">
        <color rgb="FF0000FF"/>
      </right>
      <top/>
      <bottom style="thick">
        <color rgb="FF0000FF"/>
      </bottom>
    </border>
    <border>
      <left style="thin">
        <color rgb="FF0000FF"/>
      </left>
      <right/>
      <top/>
      <bottom style="thick">
        <color rgb="FF0000FF"/>
      </bottom>
    </border>
    <border>
      <left/>
      <right style="thin">
        <color rgb="FF0000FF"/>
      </right>
      <top/>
      <bottom style="thick">
        <color rgb="FF0000FF"/>
      </bottom>
    </border>
    <border>
      <left style="thin">
        <color rgb="FF0000FF"/>
      </left>
      <right/>
      <top style="thick">
        <color rgb="FF0000FF"/>
      </top>
      <bottom style="thin">
        <color rgb="FF0000FF"/>
      </bottom>
    </border>
    <border>
      <left style="thick">
        <color rgb="FF0000FF"/>
      </left>
      <right/>
      <top style="thick">
        <color rgb="FF0000FF"/>
      </top>
      <bottom style="thick">
        <color rgb="FF0000FF"/>
      </bottom>
    </border>
    <border>
      <left style="thin">
        <color rgb="FF0000FF"/>
      </left>
      <right/>
      <top style="thick">
        <color rgb="FF0000FF"/>
      </top>
      <bottom style="thick">
        <color rgb="FF0000FF"/>
      </bottom>
    </border>
    <border>
      <left/>
      <right/>
      <top style="thick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ck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ck">
        <color rgb="FF0000FF"/>
      </right>
      <top style="thin">
        <color rgb="FF0000FF"/>
      </top>
      <bottom/>
    </border>
    <border>
      <left style="thick">
        <color rgb="FF0000FF"/>
      </left>
      <right style="thick">
        <color rgb="FF0000FF"/>
      </right>
      <top style="thick">
        <color rgb="FF0000FF"/>
      </top>
      <bottom/>
    </border>
    <border>
      <left style="thick">
        <color rgb="FF0000FF"/>
      </left>
      <right style="thick">
        <color rgb="FF0000FF"/>
      </right>
      <top/>
      <bottom style="thick">
        <color rgb="FF0000FF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>
        <color indexed="63"/>
      </right>
      <top/>
      <bottom/>
    </border>
    <border>
      <left style="thick">
        <color rgb="FF0000FF"/>
      </left>
      <right>
        <color indexed="63"/>
      </right>
      <top/>
      <bottom style="thick">
        <color rgb="FF0000FF"/>
      </bottom>
    </border>
    <border>
      <left/>
      <right/>
      <top/>
      <bottom style="thick">
        <color rgb="FF0000FF"/>
      </bottom>
    </border>
    <border>
      <left style="thin">
        <color rgb="FF0000FF"/>
      </left>
      <right style="thin">
        <color rgb="FF0000FF"/>
      </right>
      <top/>
      <bottom style="thick">
        <color rgb="FF0000FF"/>
      </bottom>
    </border>
    <border>
      <left style="thin">
        <color rgb="FF0000FF"/>
      </left>
      <right style="thick">
        <color rgb="FF0000FF"/>
      </right>
      <top/>
      <bottom style="thick">
        <color rgb="FF0000FF"/>
      </bottom>
    </border>
    <border>
      <left/>
      <right style="thick">
        <color rgb="FF0000FF"/>
      </right>
      <top/>
      <bottom/>
    </border>
    <border>
      <left/>
      <right style="thick">
        <color rgb="FF0000FF"/>
      </right>
      <top style="thick">
        <color rgb="FF0000FF"/>
      </top>
      <bottom/>
    </border>
    <border>
      <left/>
      <right style="thick">
        <color rgb="FF0000FF"/>
      </right>
      <top/>
      <bottom style="thick">
        <color rgb="FF0000FF"/>
      </bottom>
    </border>
    <border>
      <left style="thin">
        <color rgb="FF0000FF"/>
      </left>
      <right style="thin">
        <color rgb="FF0000FF"/>
      </right>
      <top style="thick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n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n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n">
        <color rgb="FF0000FF"/>
      </right>
      <top>
        <color indexed="63"/>
      </top>
      <bottom>
        <color indexed="63"/>
      </bottom>
    </border>
    <border>
      <left/>
      <right style="thin">
        <color rgb="FF0000FF"/>
      </right>
      <top style="thick">
        <color rgb="FF0000FF"/>
      </top>
      <bottom>
        <color indexed="63"/>
      </bottom>
    </border>
    <border>
      <left/>
      <right style="thin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0" borderId="2" applyNumberFormat="0" applyFill="0" applyAlignment="0" applyProtection="0"/>
    <xf numFmtId="0" fontId="0" fillId="27" borderId="3" applyNumberFormat="0" applyFont="0" applyAlignment="0" applyProtection="0"/>
    <xf numFmtId="0" fontId="79" fillId="28" borderId="1" applyNumberFormat="0" applyAlignment="0" applyProtection="0"/>
    <xf numFmtId="0" fontId="8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0" borderId="0" applyNumberFormat="0" applyBorder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70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1" fillId="0" borderId="0" xfId="0" applyFont="1" applyBorder="1" applyAlignment="1">
      <alignment horizontal="center" textRotation="90"/>
    </xf>
    <xf numFmtId="0" fontId="7" fillId="0" borderId="10" xfId="0" applyFont="1" applyBorder="1" applyAlignment="1">
      <alignment horizontal="right" vertical="center" indent="1"/>
    </xf>
    <xf numFmtId="0" fontId="9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91" fillId="0" borderId="13" xfId="0" applyFont="1" applyBorder="1" applyAlignment="1" applyProtection="1">
      <alignment horizontal="center" vertical="center"/>
      <protection/>
    </xf>
    <xf numFmtId="0" fontId="92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1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right" vertical="center" indent="1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91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91" fillId="0" borderId="17" xfId="0" applyFont="1" applyFill="1" applyBorder="1" applyAlignment="1" applyProtection="1">
      <alignment horizontal="center" vertical="center"/>
      <protection/>
    </xf>
    <xf numFmtId="0" fontId="94" fillId="0" borderId="13" xfId="0" applyFont="1" applyFill="1" applyBorder="1" applyAlignment="1" applyProtection="1">
      <alignment horizontal="center" vertical="center"/>
      <protection/>
    </xf>
    <xf numFmtId="0" fontId="94" fillId="0" borderId="17" xfId="0" applyFont="1" applyFill="1" applyBorder="1" applyAlignment="1" applyProtection="1">
      <alignment horizontal="center" vertical="center"/>
      <protection/>
    </xf>
    <xf numFmtId="0" fontId="9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left" vertical="center" indent="1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91" fillId="0" borderId="18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wrapText="1" indent="1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inden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26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12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6" fillId="0" borderId="28" xfId="0" applyFont="1" applyBorder="1" applyAlignment="1" applyProtection="1">
      <alignment horizontal="center" vertical="center"/>
      <protection/>
    </xf>
    <xf numFmtId="0" fontId="98" fillId="0" borderId="0" xfId="0" applyFont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6" xfId="0" applyFont="1" applyFill="1" applyBorder="1" applyAlignment="1" applyProtection="1">
      <alignment horizontal="center" vertical="center"/>
      <protection/>
    </xf>
    <xf numFmtId="0" fontId="99" fillId="0" borderId="18" xfId="0" applyFont="1" applyFill="1" applyBorder="1" applyAlignment="1" applyProtection="1">
      <alignment horizontal="center" vertical="center"/>
      <protection/>
    </xf>
    <xf numFmtId="0" fontId="99" fillId="0" borderId="13" xfId="0" applyFont="1" applyFill="1" applyBorder="1" applyAlignment="1" applyProtection="1">
      <alignment horizontal="center" vertical="center"/>
      <protection/>
    </xf>
    <xf numFmtId="0" fontId="99" fillId="0" borderId="13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0" fontId="99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99" fillId="0" borderId="19" xfId="0" applyFont="1" applyFill="1" applyBorder="1" applyAlignment="1" applyProtection="1">
      <alignment horizontal="center" vertical="center"/>
      <protection/>
    </xf>
    <xf numFmtId="0" fontId="99" fillId="0" borderId="30" xfId="0" applyFont="1" applyFill="1" applyBorder="1" applyAlignment="1" applyProtection="1">
      <alignment horizontal="center" vertical="center"/>
      <protection/>
    </xf>
    <xf numFmtId="0" fontId="99" fillId="0" borderId="17" xfId="0" applyFont="1" applyFill="1" applyBorder="1" applyAlignment="1" applyProtection="1">
      <alignment horizontal="center" vertical="center"/>
      <protection/>
    </xf>
    <xf numFmtId="0" fontId="98" fillId="0" borderId="17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9" fillId="0" borderId="17" xfId="0" applyFont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>
      <alignment horizontal="center" vertical="center"/>
    </xf>
    <xf numFmtId="0" fontId="91" fillId="0" borderId="17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right" vertical="center" indent="2"/>
    </xf>
    <xf numFmtId="0" fontId="7" fillId="0" borderId="11" xfId="0" applyFont="1" applyBorder="1" applyAlignment="1" applyProtection="1">
      <alignment horizontal="right" vertical="center" indent="2"/>
      <protection/>
    </xf>
    <xf numFmtId="0" fontId="7" fillId="33" borderId="14" xfId="0" applyFont="1" applyFill="1" applyBorder="1" applyAlignment="1">
      <alignment horizontal="right" vertical="center" indent="2"/>
    </xf>
    <xf numFmtId="0" fontId="7" fillId="0" borderId="11" xfId="0" applyFont="1" applyBorder="1" applyAlignment="1">
      <alignment horizontal="right" vertical="center" indent="2"/>
    </xf>
    <xf numFmtId="0" fontId="7" fillId="0" borderId="10" xfId="0" applyFont="1" applyBorder="1" applyAlignment="1">
      <alignment horizontal="right" vertical="center" indent="2"/>
    </xf>
    <xf numFmtId="0" fontId="7" fillId="33" borderId="32" xfId="0" applyFont="1" applyFill="1" applyBorder="1" applyAlignment="1">
      <alignment horizontal="right" vertical="center" indent="2"/>
    </xf>
    <xf numFmtId="0" fontId="7" fillId="0" borderId="20" xfId="0" applyFont="1" applyBorder="1" applyAlignment="1" applyProtection="1">
      <alignment horizontal="right" vertical="center" indent="2"/>
      <protection/>
    </xf>
    <xf numFmtId="0" fontId="6" fillId="0" borderId="24" xfId="0" applyFont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right" vertical="center"/>
    </xf>
    <xf numFmtId="16" fontId="6" fillId="34" borderId="12" xfId="0" applyNumberFormat="1" applyFont="1" applyFill="1" applyBorder="1" applyAlignment="1">
      <alignment horizontal="left" vertical="center" indent="1"/>
    </xf>
    <xf numFmtId="0" fontId="6" fillId="34" borderId="34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right" vertical="center"/>
    </xf>
    <xf numFmtId="16" fontId="6" fillId="2" borderId="12" xfId="0" applyNumberFormat="1" applyFont="1" applyFill="1" applyBorder="1" applyAlignment="1">
      <alignment horizontal="left" vertical="center" indent="1"/>
    </xf>
    <xf numFmtId="0" fontId="6" fillId="2" borderId="3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right" vertical="center"/>
    </xf>
    <xf numFmtId="16" fontId="6" fillId="35" borderId="12" xfId="0" applyNumberFormat="1" applyFont="1" applyFill="1" applyBorder="1" applyAlignment="1">
      <alignment horizontal="left" vertical="center" indent="1"/>
    </xf>
    <xf numFmtId="0" fontId="6" fillId="35" borderId="34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right" vertical="center"/>
    </xf>
    <xf numFmtId="16" fontId="6" fillId="36" borderId="12" xfId="0" applyNumberFormat="1" applyFont="1" applyFill="1" applyBorder="1" applyAlignment="1">
      <alignment horizontal="left" vertical="center" indent="1"/>
    </xf>
    <xf numFmtId="0" fontId="6" fillId="36" borderId="34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left" vertical="center"/>
    </xf>
    <xf numFmtId="0" fontId="6" fillId="37" borderId="25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right" vertical="center"/>
    </xf>
    <xf numFmtId="16" fontId="6" fillId="37" borderId="12" xfId="0" applyNumberFormat="1" applyFont="1" applyFill="1" applyBorder="1" applyAlignment="1">
      <alignment horizontal="left" vertical="center" indent="1"/>
    </xf>
    <xf numFmtId="0" fontId="6" fillId="37" borderId="34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center" vertical="center"/>
    </xf>
    <xf numFmtId="0" fontId="6" fillId="38" borderId="33" xfId="0" applyFont="1" applyFill="1" applyBorder="1" applyAlignment="1">
      <alignment horizontal="right" vertical="center"/>
    </xf>
    <xf numFmtId="16" fontId="6" fillId="38" borderId="12" xfId="0" applyNumberFormat="1" applyFont="1" applyFill="1" applyBorder="1" applyAlignment="1">
      <alignment horizontal="left" vertical="center" indent="1"/>
    </xf>
    <xf numFmtId="0" fontId="6" fillId="38" borderId="34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left" vertical="center"/>
    </xf>
    <xf numFmtId="0" fontId="19" fillId="36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" fontId="6" fillId="34" borderId="12" xfId="0" applyNumberFormat="1" applyFont="1" applyFill="1" applyBorder="1" applyAlignment="1">
      <alignment horizontal="center" vertical="center"/>
    </xf>
    <xf numFmtId="16" fontId="6" fillId="2" borderId="12" xfId="0" applyNumberFormat="1" applyFont="1" applyFill="1" applyBorder="1" applyAlignment="1">
      <alignment horizontal="center" vertical="center"/>
    </xf>
    <xf numFmtId="0" fontId="12" fillId="39" borderId="0" xfId="0" applyFont="1" applyFill="1" applyAlignment="1">
      <alignment vertical="center"/>
    </xf>
    <xf numFmtId="16" fontId="6" fillId="0" borderId="20" xfId="0" applyNumberFormat="1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 applyProtection="1">
      <alignment horizontal="center" vertical="center"/>
      <protection/>
    </xf>
    <xf numFmtId="0" fontId="99" fillId="0" borderId="13" xfId="0" applyFont="1" applyBorder="1" applyAlignment="1" applyProtection="1">
      <alignment horizontal="center" vertical="center"/>
      <protection locked="0"/>
    </xf>
    <xf numFmtId="0" fontId="99" fillId="0" borderId="13" xfId="0" applyFont="1" applyFill="1" applyBorder="1" applyAlignment="1" applyProtection="1">
      <alignment horizontal="center" vertical="center"/>
      <protection locked="0"/>
    </xf>
    <xf numFmtId="0" fontId="100" fillId="0" borderId="17" xfId="0" applyFont="1" applyBorder="1" applyAlignment="1" applyProtection="1">
      <alignment horizontal="center" vertical="center"/>
      <protection/>
    </xf>
    <xf numFmtId="0" fontId="91" fillId="0" borderId="12" xfId="0" applyFont="1" applyBorder="1" applyAlignment="1" applyProtection="1">
      <alignment horizontal="center" vertical="center"/>
      <protection/>
    </xf>
    <xf numFmtId="0" fontId="91" fillId="0" borderId="12" xfId="0" applyFont="1" applyFill="1" applyBorder="1" applyAlignment="1" applyProtection="1">
      <alignment horizontal="center" vertical="center"/>
      <protection/>
    </xf>
    <xf numFmtId="0" fontId="11" fillId="0" borderId="35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6" fillId="38" borderId="26" xfId="0" applyFont="1" applyFill="1" applyBorder="1" applyAlignment="1">
      <alignment horizontal="center" vertical="center"/>
    </xf>
    <xf numFmtId="0" fontId="6" fillId="38" borderId="36" xfId="0" applyFont="1" applyFill="1" applyBorder="1" applyAlignment="1">
      <alignment horizontal="right" vertical="center"/>
    </xf>
    <xf numFmtId="16" fontId="6" fillId="38" borderId="15" xfId="0" applyNumberFormat="1" applyFont="1" applyFill="1" applyBorder="1" applyAlignment="1">
      <alignment horizontal="left" vertical="center" indent="1"/>
    </xf>
    <xf numFmtId="0" fontId="6" fillId="38" borderId="37" xfId="0" applyFont="1" applyFill="1" applyBorder="1" applyAlignment="1">
      <alignment horizontal="center" vertical="center"/>
    </xf>
    <xf numFmtId="0" fontId="6" fillId="38" borderId="3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0" fontId="6" fillId="4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41" borderId="38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6" fillId="35" borderId="27" xfId="0" applyFont="1" applyFill="1" applyBorder="1" applyAlignment="1">
      <alignment horizontal="left" vertical="center"/>
    </xf>
    <xf numFmtId="0" fontId="6" fillId="36" borderId="28" xfId="0" applyFont="1" applyFill="1" applyBorder="1" applyAlignment="1">
      <alignment vertical="center"/>
    </xf>
    <xf numFmtId="0" fontId="6" fillId="37" borderId="27" xfId="0" applyFont="1" applyFill="1" applyBorder="1" applyAlignment="1">
      <alignment vertical="center"/>
    </xf>
    <xf numFmtId="0" fontId="6" fillId="37" borderId="28" xfId="0" applyFont="1" applyFill="1" applyBorder="1" applyAlignment="1">
      <alignment vertical="center"/>
    </xf>
    <xf numFmtId="0" fontId="6" fillId="37" borderId="3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" fontId="6" fillId="0" borderId="11" xfId="0" applyNumberFormat="1" applyFont="1" applyBorder="1" applyAlignment="1" applyProtection="1">
      <alignment horizontal="center" vertical="center"/>
      <protection/>
    </xf>
    <xf numFmtId="16" fontId="6" fillId="0" borderId="11" xfId="0" applyNumberFormat="1" applyFont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/>
    </xf>
    <xf numFmtId="0" fontId="96" fillId="0" borderId="39" xfId="0" applyFont="1" applyBorder="1" applyAlignment="1">
      <alignment horizontal="center" vertical="center"/>
    </xf>
    <xf numFmtId="0" fontId="99" fillId="0" borderId="38" xfId="0" applyFont="1" applyBorder="1" applyAlignment="1">
      <alignment horizontal="right" vertical="center"/>
    </xf>
    <xf numFmtId="0" fontId="101" fillId="0" borderId="0" xfId="0" applyFont="1" applyBorder="1" applyAlignment="1">
      <alignment vertical="center" wrapText="1"/>
    </xf>
    <xf numFmtId="0" fontId="96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0" fontId="10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0" fillId="0" borderId="41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1" fontId="5" fillId="0" borderId="4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0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/>
    </xf>
    <xf numFmtId="16" fontId="100" fillId="0" borderId="12" xfId="0" applyNumberFormat="1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16" fontId="100" fillId="0" borderId="13" xfId="0" applyNumberFormat="1" applyFont="1" applyBorder="1" applyAlignment="1" applyProtection="1">
      <alignment horizontal="center" vertical="center"/>
      <protection locked="0"/>
    </xf>
    <xf numFmtId="16" fontId="5" fillId="0" borderId="13" xfId="0" applyNumberFormat="1" applyFont="1" applyBorder="1" applyAlignment="1" applyProtection="1">
      <alignment horizontal="center" vertical="center"/>
      <protection/>
    </xf>
    <xf numFmtId="16" fontId="100" fillId="0" borderId="13" xfId="0" applyNumberFormat="1" applyFont="1" applyBorder="1" applyAlignment="1" applyProtection="1">
      <alignment horizontal="center" vertical="center"/>
      <protection/>
    </xf>
    <xf numFmtId="16" fontId="5" fillId="0" borderId="12" xfId="0" applyNumberFormat="1" applyFont="1" applyBorder="1" applyAlignment="1" applyProtection="1">
      <alignment horizontal="center" vertical="center"/>
      <protection/>
    </xf>
    <xf numFmtId="16" fontId="100" fillId="0" borderId="17" xfId="0" applyNumberFormat="1" applyFont="1" applyBorder="1" applyAlignment="1" applyProtection="1">
      <alignment horizontal="center" vertical="center"/>
      <protection/>
    </xf>
    <xf numFmtId="0" fontId="100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00" fillId="0" borderId="1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  <xf numFmtId="16" fontId="100" fillId="0" borderId="13" xfId="0" applyNumberFormat="1" applyFont="1" applyBorder="1" applyAlignment="1">
      <alignment horizontal="center" vertical="center"/>
    </xf>
    <xf numFmtId="16" fontId="5" fillId="0" borderId="12" xfId="0" applyNumberFormat="1" applyFont="1" applyBorder="1" applyAlignment="1">
      <alignment horizontal="center" vertical="center"/>
    </xf>
    <xf numFmtId="16" fontId="100" fillId="0" borderId="17" xfId="0" applyNumberFormat="1" applyFont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>
      <alignment horizontal="center" vertical="center" textRotation="255"/>
    </xf>
    <xf numFmtId="16" fontId="5" fillId="0" borderId="25" xfId="0" applyNumberFormat="1" applyFont="1" applyBorder="1" applyAlignment="1">
      <alignment horizontal="center" vertical="center"/>
    </xf>
    <xf numFmtId="16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>
      <alignment horizontal="center" vertical="center"/>
    </xf>
    <xf numFmtId="16" fontId="100" fillId="0" borderId="25" xfId="0" applyNumberFormat="1" applyFont="1" applyBorder="1" applyAlignment="1" applyProtection="1">
      <alignment horizontal="center" vertical="center"/>
      <protection/>
    </xf>
    <xf numFmtId="0" fontId="5" fillId="0" borderId="4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100" fillId="0" borderId="18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1" fontId="100" fillId="0" borderId="4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 applyProtection="1">
      <alignment horizontal="center" vertical="center"/>
      <protection/>
    </xf>
    <xf numFmtId="0" fontId="102" fillId="0" borderId="26" xfId="0" applyFont="1" applyFill="1" applyBorder="1" applyAlignment="1" applyProtection="1">
      <alignment horizontal="center" vertical="center"/>
      <protection/>
    </xf>
    <xf numFmtId="0" fontId="102" fillId="0" borderId="1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100" fillId="0" borderId="12" xfId="0" applyFont="1" applyBorder="1" applyAlignment="1">
      <alignment horizontal="center" vertical="center"/>
    </xf>
    <xf numFmtId="0" fontId="102" fillId="0" borderId="15" xfId="0" applyFont="1" applyFill="1" applyBorder="1" applyAlignment="1" applyProtection="1">
      <alignment horizontal="center" vertical="center"/>
      <protection/>
    </xf>
    <xf numFmtId="0" fontId="103" fillId="0" borderId="0" xfId="0" applyFont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104" fillId="35" borderId="50" xfId="0" applyFont="1" applyFill="1" applyBorder="1" applyAlignment="1">
      <alignment horizontal="right" vertical="center"/>
    </xf>
    <xf numFmtId="0" fontId="104" fillId="35" borderId="51" xfId="0" applyFont="1" applyFill="1" applyBorder="1" applyAlignment="1">
      <alignment horizontal="left" vertical="center"/>
    </xf>
    <xf numFmtId="0" fontId="6" fillId="36" borderId="52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right" vertical="center"/>
    </xf>
    <xf numFmtId="16" fontId="6" fillId="36" borderId="54" xfId="0" applyNumberFormat="1" applyFont="1" applyFill="1" applyBorder="1" applyAlignment="1">
      <alignment horizontal="left" vertical="center" indent="1"/>
    </xf>
    <xf numFmtId="0" fontId="6" fillId="35" borderId="52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right" vertical="center"/>
    </xf>
    <xf numFmtId="16" fontId="6" fillId="35" borderId="54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5" fillId="0" borderId="4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9" borderId="13" xfId="0" applyFont="1" applyFill="1" applyBorder="1" applyAlignment="1" applyProtection="1">
      <alignment horizontal="center" vertical="center"/>
      <protection locked="0"/>
    </xf>
    <xf numFmtId="0" fontId="6" fillId="39" borderId="1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vertical="center"/>
    </xf>
    <xf numFmtId="0" fontId="6" fillId="35" borderId="27" xfId="0" applyFont="1" applyFill="1" applyBorder="1" applyAlignment="1">
      <alignment vertical="center"/>
    </xf>
    <xf numFmtId="0" fontId="6" fillId="40" borderId="28" xfId="0" applyFont="1" applyFill="1" applyBorder="1" applyAlignment="1">
      <alignment horizontal="left" vertical="center"/>
    </xf>
    <xf numFmtId="0" fontId="6" fillId="40" borderId="38" xfId="0" applyFont="1" applyFill="1" applyBorder="1" applyAlignment="1">
      <alignment horizontal="left" vertical="center"/>
    </xf>
    <xf numFmtId="0" fontId="6" fillId="37" borderId="27" xfId="0" applyFont="1" applyFill="1" applyBorder="1" applyAlignment="1">
      <alignment horizontal="left" vertical="center"/>
    </xf>
    <xf numFmtId="164" fontId="6" fillId="34" borderId="28" xfId="0" applyNumberFormat="1" applyFont="1" applyFill="1" applyBorder="1" applyAlignment="1">
      <alignment horizontal="left" vertical="center"/>
    </xf>
    <xf numFmtId="0" fontId="6" fillId="34" borderId="28" xfId="0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0" fontId="6" fillId="41" borderId="38" xfId="0" applyFont="1" applyFill="1" applyBorder="1" applyAlignment="1">
      <alignment vertical="center"/>
    </xf>
    <xf numFmtId="0" fontId="6" fillId="41" borderId="27" xfId="0" applyFont="1" applyFill="1" applyBorder="1" applyAlignment="1">
      <alignment vertical="center"/>
    </xf>
    <xf numFmtId="0" fontId="6" fillId="39" borderId="21" xfId="0" applyFont="1" applyFill="1" applyBorder="1" applyAlignment="1">
      <alignment horizontal="right" vertical="center"/>
    </xf>
    <xf numFmtId="0" fontId="6" fillId="39" borderId="55" xfId="0" applyFont="1" applyFill="1" applyBorder="1" applyAlignment="1">
      <alignment horizontal="right" vertical="center"/>
    </xf>
    <xf numFmtId="164" fontId="6" fillId="39" borderId="44" xfId="0" applyNumberFormat="1" applyFont="1" applyFill="1" applyBorder="1" applyAlignment="1">
      <alignment horizontal="left" vertical="center"/>
    </xf>
    <xf numFmtId="0" fontId="6" fillId="39" borderId="22" xfId="0" applyFont="1" applyFill="1" applyBorder="1" applyAlignment="1">
      <alignment horizontal="right" vertical="center"/>
    </xf>
    <xf numFmtId="0" fontId="6" fillId="39" borderId="33" xfId="0" applyFont="1" applyFill="1" applyBorder="1" applyAlignment="1">
      <alignment horizontal="right" vertical="center"/>
    </xf>
    <xf numFmtId="164" fontId="6" fillId="39" borderId="12" xfId="0" applyNumberFormat="1" applyFont="1" applyFill="1" applyBorder="1" applyAlignment="1">
      <alignment horizontal="left" vertical="center"/>
    </xf>
    <xf numFmtId="0" fontId="6" fillId="39" borderId="23" xfId="0" applyFont="1" applyFill="1" applyBorder="1" applyAlignment="1">
      <alignment horizontal="right" vertical="center"/>
    </xf>
    <xf numFmtId="0" fontId="6" fillId="39" borderId="36" xfId="0" applyFont="1" applyFill="1" applyBorder="1" applyAlignment="1">
      <alignment horizontal="right" vertical="center"/>
    </xf>
    <xf numFmtId="164" fontId="6" fillId="39" borderId="15" xfId="0" applyNumberFormat="1" applyFont="1" applyFill="1" applyBorder="1" applyAlignment="1">
      <alignment horizontal="left" vertical="center"/>
    </xf>
    <xf numFmtId="0" fontId="20" fillId="39" borderId="56" xfId="0" applyFont="1" applyFill="1" applyBorder="1" applyAlignment="1">
      <alignment horizontal="right" vertical="center"/>
    </xf>
    <xf numFmtId="0" fontId="20" fillId="39" borderId="57" xfId="0" applyFont="1" applyFill="1" applyBorder="1" applyAlignment="1">
      <alignment horizontal="right" vertical="center"/>
    </xf>
    <xf numFmtId="164" fontId="20" fillId="39" borderId="40" xfId="0" applyNumberFormat="1" applyFont="1" applyFill="1" applyBorder="1" applyAlignment="1">
      <alignment horizontal="left" vertical="center"/>
    </xf>
    <xf numFmtId="0" fontId="6" fillId="39" borderId="25" xfId="0" applyFont="1" applyFill="1" applyBorder="1" applyAlignment="1">
      <alignment horizontal="right" vertical="center"/>
    </xf>
    <xf numFmtId="0" fontId="6" fillId="39" borderId="26" xfId="0" applyFont="1" applyFill="1" applyBorder="1" applyAlignment="1">
      <alignment horizontal="right" vertical="center"/>
    </xf>
    <xf numFmtId="0" fontId="6" fillId="39" borderId="58" xfId="0" applyFont="1" applyFill="1" applyBorder="1" applyAlignment="1">
      <alignment horizontal="right" vertical="center"/>
    </xf>
    <xf numFmtId="0" fontId="6" fillId="39" borderId="34" xfId="0" applyFont="1" applyFill="1" applyBorder="1" applyAlignment="1">
      <alignment horizontal="right" vertical="center"/>
    </xf>
    <xf numFmtId="0" fontId="6" fillId="39" borderId="37" xfId="0" applyFont="1" applyFill="1" applyBorder="1" applyAlignment="1">
      <alignment horizontal="right" vertical="center"/>
    </xf>
    <xf numFmtId="164" fontId="6" fillId="39" borderId="34" xfId="0" applyNumberFormat="1" applyFont="1" applyFill="1" applyBorder="1" applyAlignment="1">
      <alignment horizontal="right" vertical="center"/>
    </xf>
    <xf numFmtId="0" fontId="104" fillId="39" borderId="50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/>
    </xf>
    <xf numFmtId="0" fontId="102" fillId="0" borderId="25" xfId="0" applyFont="1" applyBorder="1" applyAlignment="1">
      <alignment horizontal="center" vertical="center"/>
    </xf>
    <xf numFmtId="0" fontId="104" fillId="0" borderId="25" xfId="0" applyFont="1" applyFill="1" applyBorder="1" applyAlignment="1" applyProtection="1">
      <alignment horizontal="center" vertical="center"/>
      <protection/>
    </xf>
    <xf numFmtId="0" fontId="102" fillId="0" borderId="25" xfId="0" applyFont="1" applyBorder="1" applyAlignment="1" applyProtection="1">
      <alignment horizontal="center" vertical="center"/>
      <protection/>
    </xf>
    <xf numFmtId="0" fontId="102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2" fillId="0" borderId="17" xfId="0" applyFont="1" applyBorder="1" applyAlignment="1" applyProtection="1">
      <alignment horizontal="center" vertical="center"/>
      <protection/>
    </xf>
    <xf numFmtId="0" fontId="102" fillId="0" borderId="13" xfId="0" applyFont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2" fillId="0" borderId="18" xfId="0" applyFont="1" applyFill="1" applyBorder="1" applyAlignment="1" applyProtection="1">
      <alignment horizontal="center" vertical="center"/>
      <protection/>
    </xf>
    <xf numFmtId="44" fontId="12" fillId="0" borderId="0" xfId="47" applyFont="1" applyAlignment="1">
      <alignment vertical="center"/>
    </xf>
    <xf numFmtId="0" fontId="104" fillId="0" borderId="12" xfId="0" applyFont="1" applyFill="1" applyBorder="1" applyAlignment="1" applyProtection="1">
      <alignment horizontal="center" vertical="center"/>
      <protection/>
    </xf>
    <xf numFmtId="0" fontId="105" fillId="0" borderId="24" xfId="0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/>
      <protection/>
    </xf>
    <xf numFmtId="0" fontId="105" fillId="0" borderId="25" xfId="0" applyFont="1" applyFill="1" applyBorder="1" applyAlignment="1" applyProtection="1">
      <alignment horizontal="center" vertical="center"/>
      <protection/>
    </xf>
    <xf numFmtId="0" fontId="105" fillId="0" borderId="13" xfId="0" applyFont="1" applyFill="1" applyBorder="1" applyAlignment="1" applyProtection="1">
      <alignment horizontal="center" vertical="center"/>
      <protection/>
    </xf>
    <xf numFmtId="0" fontId="104" fillId="0" borderId="13" xfId="0" applyFont="1" applyFill="1" applyBorder="1" applyAlignment="1" applyProtection="1">
      <alignment horizontal="center" vertical="center"/>
      <protection/>
    </xf>
    <xf numFmtId="0" fontId="105" fillId="0" borderId="25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5" fillId="0" borderId="26" xfId="0" applyFont="1" applyBorder="1" applyAlignment="1">
      <alignment horizontal="center" vertical="center"/>
    </xf>
    <xf numFmtId="0" fontId="105" fillId="0" borderId="16" xfId="0" applyFont="1" applyBorder="1" applyAlignment="1">
      <alignment horizontal="center" vertical="center"/>
    </xf>
    <xf numFmtId="0" fontId="105" fillId="0" borderId="25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02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20" fillId="33" borderId="30" xfId="0" applyFont="1" applyFill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0" fillId="33" borderId="19" xfId="0" applyFont="1" applyFill="1" applyBorder="1" applyAlignment="1" applyProtection="1">
      <alignment horizontal="center" vertical="center"/>
      <protection/>
    </xf>
    <xf numFmtId="1" fontId="20" fillId="0" borderId="19" xfId="0" applyNumberFormat="1" applyFont="1" applyFill="1" applyBorder="1" applyAlignment="1">
      <alignment horizontal="center" vertical="center"/>
    </xf>
    <xf numFmtId="0" fontId="104" fillId="39" borderId="12" xfId="0" applyFont="1" applyFill="1" applyBorder="1" applyAlignment="1" applyProtection="1">
      <alignment horizontal="center" vertical="center"/>
      <protection/>
    </xf>
    <xf numFmtId="0" fontId="6" fillId="39" borderId="12" xfId="0" applyFont="1" applyFill="1" applyBorder="1" applyAlignment="1" applyProtection="1">
      <alignment horizontal="center" vertical="center"/>
      <protection/>
    </xf>
    <xf numFmtId="0" fontId="6" fillId="39" borderId="44" xfId="0" applyFont="1" applyFill="1" applyBorder="1" applyAlignment="1" applyProtection="1">
      <alignment horizontal="center" vertical="center"/>
      <protection/>
    </xf>
    <xf numFmtId="0" fontId="4" fillId="39" borderId="0" xfId="0" applyFont="1" applyFill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16" fontId="5" fillId="39" borderId="13" xfId="0" applyNumberFormat="1" applyFont="1" applyFill="1" applyBorder="1" applyAlignment="1" applyProtection="1">
      <alignment horizontal="center" vertical="center"/>
      <protection/>
    </xf>
    <xf numFmtId="0" fontId="7" fillId="39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8" xfId="0" applyFont="1" applyFill="1" applyBorder="1" applyAlignment="1" applyProtection="1">
      <alignment horizontal="center" vertical="center"/>
      <protection/>
    </xf>
    <xf numFmtId="0" fontId="6" fillId="39" borderId="13" xfId="0" applyFont="1" applyFill="1" applyBorder="1" applyAlignment="1" applyProtection="1">
      <alignment horizontal="center" vertical="center"/>
      <protection/>
    </xf>
    <xf numFmtId="0" fontId="104" fillId="39" borderId="13" xfId="0" applyFont="1" applyFill="1" applyBorder="1" applyAlignment="1" applyProtection="1">
      <alignment horizontal="center" vertical="center"/>
      <protection/>
    </xf>
    <xf numFmtId="0" fontId="102" fillId="39" borderId="25" xfId="0" applyFont="1" applyFill="1" applyBorder="1" applyAlignment="1">
      <alignment horizontal="center" vertical="center"/>
    </xf>
    <xf numFmtId="0" fontId="100" fillId="39" borderId="0" xfId="0" applyFont="1" applyFill="1" applyAlignment="1">
      <alignment horizontal="center" vertical="center" wrapText="1"/>
    </xf>
    <xf numFmtId="0" fontId="100" fillId="39" borderId="24" xfId="0" applyFont="1" applyFill="1" applyBorder="1" applyAlignment="1">
      <alignment horizontal="center" vertical="center"/>
    </xf>
    <xf numFmtId="16" fontId="100" fillId="39" borderId="25" xfId="0" applyNumberFormat="1" applyFont="1" applyFill="1" applyBorder="1" applyAlignment="1">
      <alignment horizontal="center" vertical="center"/>
    </xf>
    <xf numFmtId="0" fontId="102" fillId="39" borderId="26" xfId="0" applyFont="1" applyFill="1" applyBorder="1" applyAlignment="1" applyProtection="1">
      <alignment horizontal="center" vertical="center"/>
      <protection/>
    </xf>
    <xf numFmtId="0" fontId="100" fillId="39" borderId="0" xfId="0" applyFont="1" applyFill="1" applyAlignment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102" fillId="0" borderId="3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02" fillId="0" borderId="1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10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0" fillId="39" borderId="45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center" vertical="center"/>
    </xf>
    <xf numFmtId="16" fontId="5" fillId="39" borderId="12" xfId="0" applyNumberFormat="1" applyFont="1" applyFill="1" applyBorder="1" applyAlignment="1" applyProtection="1">
      <alignment horizontal="center" vertical="center"/>
      <protection locked="0"/>
    </xf>
    <xf numFmtId="0" fontId="7" fillId="39" borderId="12" xfId="0" applyFont="1" applyFill="1" applyBorder="1" applyAlignment="1" applyProtection="1">
      <alignment horizontal="center" vertical="center"/>
      <protection locked="0"/>
    </xf>
    <xf numFmtId="0" fontId="102" fillId="39" borderId="16" xfId="0" applyFont="1" applyFill="1" applyBorder="1" applyAlignment="1" applyProtection="1">
      <alignment horizontal="center" vertical="center"/>
      <protection/>
    </xf>
    <xf numFmtId="0" fontId="5" fillId="39" borderId="12" xfId="0" applyFont="1" applyFill="1" applyBorder="1" applyAlignment="1" applyProtection="1">
      <alignment horizontal="center" vertical="center"/>
      <protection locked="0"/>
    </xf>
    <xf numFmtId="0" fontId="5" fillId="39" borderId="12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106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06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07" fillId="0" borderId="0" xfId="0" applyFont="1" applyFill="1" applyBorder="1" applyAlignment="1" applyProtection="1">
      <alignment vertical="center"/>
      <protection/>
    </xf>
    <xf numFmtId="0" fontId="99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1" fillId="0" borderId="0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right" vertical="center" indent="1"/>
    </xf>
    <xf numFmtId="0" fontId="99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 indent="1"/>
    </xf>
    <xf numFmtId="0" fontId="99" fillId="0" borderId="26" xfId="0" applyFont="1" applyFill="1" applyBorder="1" applyAlignment="1" applyProtection="1">
      <alignment horizontal="center" vertical="center"/>
      <protection/>
    </xf>
    <xf numFmtId="0" fontId="6" fillId="39" borderId="16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94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99" fillId="0" borderId="17" xfId="0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39" borderId="16" xfId="0" applyFont="1" applyFill="1" applyBorder="1" applyAlignment="1">
      <alignment horizontal="center" vertical="center"/>
    </xf>
    <xf numFmtId="0" fontId="20" fillId="42" borderId="30" xfId="0" applyFont="1" applyFill="1" applyBorder="1" applyAlignment="1" applyProtection="1">
      <alignment horizontal="center" vertical="center"/>
      <protection/>
    </xf>
    <xf numFmtId="0" fontId="20" fillId="42" borderId="43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33" borderId="41" xfId="0" applyFont="1" applyFill="1" applyBorder="1" applyAlignment="1" applyProtection="1">
      <alignment horizontal="center" vertical="center"/>
      <protection/>
    </xf>
    <xf numFmtId="0" fontId="20" fillId="42" borderId="13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 horizontal="center" vertical="center"/>
      <protection/>
    </xf>
    <xf numFmtId="0" fontId="105" fillId="42" borderId="17" xfId="0" applyFont="1" applyFill="1" applyBorder="1" applyAlignment="1" applyProtection="1">
      <alignment horizontal="center" vertical="center"/>
      <protection/>
    </xf>
    <xf numFmtId="0" fontId="20" fillId="33" borderId="59" xfId="0" applyFont="1" applyFill="1" applyBorder="1" applyAlignment="1" applyProtection="1">
      <alignment horizontal="center" vertical="center"/>
      <protection/>
    </xf>
    <xf numFmtId="0" fontId="20" fillId="42" borderId="18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20" fillId="33" borderId="24" xfId="0" applyFont="1" applyFill="1" applyBorder="1" applyAlignment="1" applyProtection="1">
      <alignment horizontal="center" vertical="center"/>
      <protection/>
    </xf>
    <xf numFmtId="0" fontId="105" fillId="42" borderId="18" xfId="0" applyFont="1" applyFill="1" applyBorder="1" applyAlignment="1" applyProtection="1">
      <alignment horizontal="center" vertical="center"/>
      <protection/>
    </xf>
    <xf numFmtId="0" fontId="105" fillId="33" borderId="13" xfId="0" applyFont="1" applyFill="1" applyBorder="1" applyAlignment="1" applyProtection="1">
      <alignment horizontal="center" vertical="center"/>
      <protection/>
    </xf>
    <xf numFmtId="0" fontId="20" fillId="33" borderId="25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center" vertical="center"/>
      <protection/>
    </xf>
    <xf numFmtId="0" fontId="108" fillId="33" borderId="19" xfId="0" applyFont="1" applyFill="1" applyBorder="1" applyAlignment="1" applyProtection="1">
      <alignment horizontal="center" vertical="center"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 applyProtection="1">
      <alignment horizontal="center" vertical="center"/>
      <protection/>
    </xf>
    <xf numFmtId="0" fontId="105" fillId="42" borderId="30" xfId="0" applyFont="1" applyFill="1" applyBorder="1" applyAlignment="1" applyProtection="1">
      <alignment horizontal="center" vertical="center"/>
      <protection/>
    </xf>
    <xf numFmtId="0" fontId="108" fillId="33" borderId="13" xfId="0" applyFont="1" applyFill="1" applyBorder="1" applyAlignment="1" applyProtection="1">
      <alignment horizontal="center" vertical="center"/>
      <protection/>
    </xf>
    <xf numFmtId="0" fontId="109" fillId="42" borderId="17" xfId="0" applyFont="1" applyFill="1" applyBorder="1" applyAlignment="1" applyProtection="1">
      <alignment horizontal="center" vertical="center"/>
      <protection/>
    </xf>
    <xf numFmtId="0" fontId="20" fillId="42" borderId="17" xfId="0" applyFont="1" applyFill="1" applyBorder="1" applyAlignment="1" applyProtection="1">
      <alignment horizontal="center" vertical="center"/>
      <protection/>
    </xf>
    <xf numFmtId="0" fontId="104" fillId="42" borderId="19" xfId="0" applyFont="1" applyFill="1" applyBorder="1" applyAlignment="1" applyProtection="1">
      <alignment horizontal="center" vertical="center"/>
      <protection/>
    </xf>
    <xf numFmtId="0" fontId="105" fillId="42" borderId="24" xfId="0" applyFont="1" applyFill="1" applyBorder="1" applyAlignment="1" applyProtection="1">
      <alignment horizontal="center" vertical="center"/>
      <protection/>
    </xf>
    <xf numFmtId="0" fontId="105" fillId="42" borderId="25" xfId="0" applyFont="1" applyFill="1" applyBorder="1" applyAlignment="1" applyProtection="1">
      <alignment horizontal="center" vertical="center"/>
      <protection/>
    </xf>
    <xf numFmtId="0" fontId="105" fillId="42" borderId="13" xfId="0" applyFont="1" applyFill="1" applyBorder="1" applyAlignment="1" applyProtection="1">
      <alignment horizontal="center" vertical="center"/>
      <protection/>
    </xf>
    <xf numFmtId="0" fontId="104" fillId="0" borderId="26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Alignment="1" applyProtection="1">
      <alignment horizontal="center" vertical="center"/>
      <protection/>
    </xf>
    <xf numFmtId="0" fontId="20" fillId="43" borderId="18" xfId="0" applyFont="1" applyFill="1" applyBorder="1" applyAlignment="1" applyProtection="1">
      <alignment horizontal="center" vertical="center"/>
      <protection/>
    </xf>
    <xf numFmtId="0" fontId="20" fillId="43" borderId="13" xfId="0" applyFont="1" applyFill="1" applyBorder="1" applyAlignment="1" applyProtection="1">
      <alignment horizontal="center" vertical="center"/>
      <protection/>
    </xf>
    <xf numFmtId="0" fontId="105" fillId="42" borderId="41" xfId="0" applyFont="1" applyFill="1" applyBorder="1" applyAlignment="1" applyProtection="1">
      <alignment horizontal="center" vertical="center"/>
      <protection/>
    </xf>
    <xf numFmtId="0" fontId="20" fillId="43" borderId="16" xfId="0" applyFont="1" applyFill="1" applyBorder="1" applyAlignment="1" applyProtection="1">
      <alignment horizontal="center" vertical="center"/>
      <protection/>
    </xf>
    <xf numFmtId="0" fontId="104" fillId="42" borderId="16" xfId="0" applyFont="1" applyFill="1" applyBorder="1" applyAlignment="1" applyProtection="1">
      <alignment horizontal="center" vertical="center"/>
      <protection/>
    </xf>
    <xf numFmtId="0" fontId="20" fillId="42" borderId="24" xfId="0" applyFont="1" applyFill="1" applyBorder="1" applyAlignment="1" applyProtection="1">
      <alignment horizontal="center" vertical="center"/>
      <protection/>
    </xf>
    <xf numFmtId="0" fontId="104" fillId="42" borderId="26" xfId="0" applyFont="1" applyFill="1" applyBorder="1" applyAlignment="1" applyProtection="1">
      <alignment horizontal="center" vertical="center"/>
      <protection/>
    </xf>
    <xf numFmtId="0" fontId="20" fillId="33" borderId="43" xfId="0" applyFont="1" applyFill="1" applyBorder="1" applyAlignment="1" applyProtection="1">
      <alignment horizontal="center" vertical="center"/>
      <protection/>
    </xf>
    <xf numFmtId="0" fontId="20" fillId="33" borderId="45" xfId="0" applyFont="1" applyFill="1" applyBorder="1" applyAlignment="1" applyProtection="1">
      <alignment horizontal="center" vertical="center"/>
      <protection/>
    </xf>
    <xf numFmtId="0" fontId="20" fillId="42" borderId="25" xfId="0" applyFont="1" applyFill="1" applyBorder="1" applyAlignment="1" applyProtection="1">
      <alignment horizontal="center" vertical="center"/>
      <protection/>
    </xf>
    <xf numFmtId="1" fontId="20" fillId="0" borderId="16" xfId="0" applyNumberFormat="1" applyFont="1" applyFill="1" applyBorder="1" applyAlignment="1" applyProtection="1">
      <alignment horizontal="center" vertical="center"/>
      <protection/>
    </xf>
    <xf numFmtId="0" fontId="110" fillId="42" borderId="18" xfId="0" applyFont="1" applyFill="1" applyBorder="1" applyAlignment="1" applyProtection="1">
      <alignment horizontal="center" vertical="center"/>
      <protection/>
    </xf>
    <xf numFmtId="0" fontId="110" fillId="42" borderId="13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43" borderId="41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33" borderId="60" xfId="0" applyFont="1" applyFill="1" applyBorder="1" applyAlignment="1" applyProtection="1">
      <alignment horizontal="center" vertical="center"/>
      <protection/>
    </xf>
    <xf numFmtId="0" fontId="20" fillId="43" borderId="59" xfId="0" applyFont="1" applyFill="1" applyBorder="1" applyAlignment="1" applyProtection="1">
      <alignment horizontal="center" vertical="center"/>
      <protection/>
    </xf>
    <xf numFmtId="0" fontId="104" fillId="42" borderId="59" xfId="0" applyFont="1" applyFill="1" applyBorder="1" applyAlignment="1" applyProtection="1">
      <alignment horizontal="center" vertical="center"/>
      <protection/>
    </xf>
    <xf numFmtId="0" fontId="104" fillId="42" borderId="61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111" fillId="0" borderId="18" xfId="0" applyFont="1" applyFill="1" applyBorder="1" applyAlignment="1" applyProtection="1">
      <alignment horizontal="center" vertical="center"/>
      <protection/>
    </xf>
    <xf numFmtId="0" fontId="111" fillId="42" borderId="17" xfId="0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4" fillId="39" borderId="25" xfId="0" applyFont="1" applyFill="1" applyBorder="1" applyAlignment="1" applyProtection="1">
      <alignment horizontal="center" vertical="center"/>
      <protection/>
    </xf>
    <xf numFmtId="0" fontId="99" fillId="39" borderId="24" xfId="0" applyFont="1" applyFill="1" applyBorder="1" applyAlignment="1" applyProtection="1">
      <alignment horizontal="center" vertical="center"/>
      <protection/>
    </xf>
    <xf numFmtId="0" fontId="99" fillId="39" borderId="25" xfId="0" applyFont="1" applyFill="1" applyBorder="1" applyAlignment="1" applyProtection="1">
      <alignment horizontal="center" vertical="center"/>
      <protection/>
    </xf>
    <xf numFmtId="0" fontId="99" fillId="39" borderId="25" xfId="0" applyFont="1" applyFill="1" applyBorder="1" applyAlignment="1">
      <alignment horizontal="center" vertical="center"/>
    </xf>
    <xf numFmtId="0" fontId="99" fillId="39" borderId="26" xfId="0" applyFont="1" applyFill="1" applyBorder="1" applyAlignment="1">
      <alignment horizontal="center" vertical="center"/>
    </xf>
    <xf numFmtId="0" fontId="104" fillId="39" borderId="2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99" fillId="0" borderId="41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99" fillId="0" borderId="16" xfId="0" applyFont="1" applyFill="1" applyBorder="1" applyAlignment="1">
      <alignment horizontal="center" vertical="center"/>
    </xf>
    <xf numFmtId="0" fontId="100" fillId="0" borderId="15" xfId="0" applyFont="1" applyFill="1" applyBorder="1" applyAlignment="1" applyProtection="1">
      <alignment horizontal="center" vertical="center"/>
      <protection/>
    </xf>
    <xf numFmtId="0" fontId="100" fillId="0" borderId="16" xfId="0" applyFont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44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91" fillId="0" borderId="44" xfId="0" applyFont="1" applyFill="1" applyBorder="1" applyAlignment="1" applyProtection="1">
      <alignment horizontal="center" vertical="center"/>
      <protection/>
    </xf>
    <xf numFmtId="0" fontId="91" fillId="0" borderId="30" xfId="0" applyFont="1" applyFill="1" applyBorder="1" applyAlignment="1" applyProtection="1">
      <alignment horizontal="center" vertical="center"/>
      <protection/>
    </xf>
    <xf numFmtId="0" fontId="94" fillId="0" borderId="12" xfId="0" applyFont="1" applyFill="1" applyBorder="1" applyAlignment="1" applyProtection="1">
      <alignment horizontal="center" vertical="center"/>
      <protection/>
    </xf>
    <xf numFmtId="0" fontId="94" fillId="0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16" fontId="6" fillId="37" borderId="12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55" xfId="0" applyFont="1" applyFill="1" applyBorder="1" applyAlignment="1">
      <alignment horizontal="right" vertical="center"/>
    </xf>
    <xf numFmtId="164" fontId="6" fillId="33" borderId="44" xfId="0" applyNumberFormat="1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horizontal="right" vertical="center"/>
    </xf>
    <xf numFmtId="164" fontId="6" fillId="33" borderId="12" xfId="0" applyNumberFormat="1" applyFont="1" applyFill="1" applyBorder="1" applyAlignment="1">
      <alignment horizontal="left" vertical="center"/>
    </xf>
    <xf numFmtId="0" fontId="6" fillId="44" borderId="21" xfId="0" applyFont="1" applyFill="1" applyBorder="1" applyAlignment="1">
      <alignment horizontal="right" vertical="center"/>
    </xf>
    <xf numFmtId="0" fontId="6" fillId="44" borderId="55" xfId="0" applyFont="1" applyFill="1" applyBorder="1" applyAlignment="1">
      <alignment horizontal="right" vertical="center"/>
    </xf>
    <xf numFmtId="164" fontId="6" fillId="44" borderId="44" xfId="0" applyNumberFormat="1" applyFont="1" applyFill="1" applyBorder="1" applyAlignment="1">
      <alignment horizontal="left" vertical="center"/>
    </xf>
    <xf numFmtId="0" fontId="6" fillId="44" borderId="22" xfId="0" applyFont="1" applyFill="1" applyBorder="1" applyAlignment="1">
      <alignment horizontal="right" vertical="center"/>
    </xf>
    <xf numFmtId="0" fontId="6" fillId="44" borderId="33" xfId="0" applyFont="1" applyFill="1" applyBorder="1" applyAlignment="1">
      <alignment horizontal="right" vertical="center"/>
    </xf>
    <xf numFmtId="164" fontId="6" fillId="44" borderId="12" xfId="0" applyNumberFormat="1" applyFont="1" applyFill="1" applyBorder="1" applyAlignment="1">
      <alignment horizontal="left" vertical="center"/>
    </xf>
    <xf numFmtId="0" fontId="6" fillId="43" borderId="22" xfId="0" applyFont="1" applyFill="1" applyBorder="1" applyAlignment="1">
      <alignment horizontal="right" vertical="center"/>
    </xf>
    <xf numFmtId="0" fontId="6" fillId="43" borderId="33" xfId="0" applyFont="1" applyFill="1" applyBorder="1" applyAlignment="1">
      <alignment horizontal="right" vertical="center"/>
    </xf>
    <xf numFmtId="164" fontId="6" fillId="43" borderId="12" xfId="0" applyNumberFormat="1" applyFont="1" applyFill="1" applyBorder="1" applyAlignment="1">
      <alignment horizontal="left" vertical="center"/>
    </xf>
    <xf numFmtId="0" fontId="6" fillId="43" borderId="21" xfId="0" applyFont="1" applyFill="1" applyBorder="1" applyAlignment="1">
      <alignment horizontal="right" vertical="center"/>
    </xf>
    <xf numFmtId="0" fontId="6" fillId="43" borderId="55" xfId="0" applyFont="1" applyFill="1" applyBorder="1" applyAlignment="1">
      <alignment horizontal="right" vertical="center"/>
    </xf>
    <xf numFmtId="164" fontId="6" fillId="43" borderId="44" xfId="0" applyNumberFormat="1" applyFont="1" applyFill="1" applyBorder="1" applyAlignment="1">
      <alignment horizontal="left" vertical="center"/>
    </xf>
    <xf numFmtId="0" fontId="6" fillId="43" borderId="25" xfId="0" applyFont="1" applyFill="1" applyBorder="1" applyAlignment="1">
      <alignment horizontal="right" vertical="center"/>
    </xf>
    <xf numFmtId="0" fontId="99" fillId="0" borderId="43" xfId="0" applyFont="1" applyFill="1" applyBorder="1" applyAlignment="1" applyProtection="1">
      <alignment horizontal="center" vertical="center"/>
      <protection/>
    </xf>
    <xf numFmtId="0" fontId="100" fillId="0" borderId="28" xfId="0" applyFont="1" applyBorder="1" applyAlignment="1">
      <alignment horizontal="center" vertical="center"/>
    </xf>
    <xf numFmtId="0" fontId="102" fillId="0" borderId="38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horizontal="center" vertical="center"/>
    </xf>
    <xf numFmtId="0" fontId="112" fillId="0" borderId="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0" fontId="108" fillId="0" borderId="0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vertical="center" wrapText="1"/>
    </xf>
    <xf numFmtId="0" fontId="113" fillId="0" borderId="63" xfId="0" applyFont="1" applyBorder="1" applyAlignment="1">
      <alignment horizontal="center" vertical="center"/>
    </xf>
    <xf numFmtId="0" fontId="96" fillId="0" borderId="6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43" borderId="23" xfId="0" applyFont="1" applyFill="1" applyBorder="1" applyAlignment="1">
      <alignment horizontal="right" vertical="center"/>
    </xf>
    <xf numFmtId="0" fontId="6" fillId="43" borderId="36" xfId="0" applyFont="1" applyFill="1" applyBorder="1" applyAlignment="1">
      <alignment horizontal="right" vertical="center"/>
    </xf>
    <xf numFmtId="164" fontId="6" fillId="43" borderId="15" xfId="0" applyNumberFormat="1" applyFont="1" applyFill="1" applyBorder="1" applyAlignment="1">
      <alignment horizontal="left" vertical="center"/>
    </xf>
    <xf numFmtId="0" fontId="96" fillId="0" borderId="64" xfId="0" applyFont="1" applyBorder="1" applyAlignment="1">
      <alignment horizontal="center"/>
    </xf>
    <xf numFmtId="0" fontId="113" fillId="0" borderId="63" xfId="0" applyFont="1" applyBorder="1" applyAlignment="1">
      <alignment horizontal="center"/>
    </xf>
    <xf numFmtId="0" fontId="114" fillId="0" borderId="65" xfId="0" applyFont="1" applyBorder="1" applyAlignment="1">
      <alignment horizontal="center"/>
    </xf>
    <xf numFmtId="0" fontId="115" fillId="0" borderId="66" xfId="0" applyFont="1" applyBorder="1" applyAlignment="1">
      <alignment horizontal="center"/>
    </xf>
    <xf numFmtId="0" fontId="116" fillId="0" borderId="64" xfId="0" applyFont="1" applyBorder="1" applyAlignment="1">
      <alignment horizontal="center"/>
    </xf>
    <xf numFmtId="0" fontId="114" fillId="0" borderId="64" xfId="0" applyFont="1" applyBorder="1" applyAlignment="1">
      <alignment horizontal="center"/>
    </xf>
    <xf numFmtId="0" fontId="117" fillId="0" borderId="63" xfId="0" applyFont="1" applyBorder="1" applyAlignment="1">
      <alignment horizontal="center"/>
    </xf>
    <xf numFmtId="0" fontId="115" fillId="0" borderId="63" xfId="0" applyFont="1" applyBorder="1" applyAlignment="1">
      <alignment horizontal="center"/>
    </xf>
    <xf numFmtId="0" fontId="116" fillId="0" borderId="64" xfId="0" applyFont="1" applyBorder="1" applyAlignment="1">
      <alignment horizontal="center" vertical="center" wrapText="1"/>
    </xf>
    <xf numFmtId="0" fontId="117" fillId="0" borderId="63" xfId="0" applyFont="1" applyBorder="1" applyAlignment="1">
      <alignment horizontal="center" vertical="center" wrapText="1"/>
    </xf>
    <xf numFmtId="0" fontId="100" fillId="0" borderId="45" xfId="0" applyFont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0" fontId="116" fillId="0" borderId="65" xfId="0" applyFont="1" applyBorder="1" applyAlignment="1">
      <alignment horizontal="center"/>
    </xf>
    <xf numFmtId="0" fontId="117" fillId="0" borderId="6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textRotation="90"/>
    </xf>
    <xf numFmtId="0" fontId="99" fillId="0" borderId="0" xfId="0" applyFont="1" applyBorder="1" applyAlignment="1">
      <alignment horizontal="center" vertical="center"/>
    </xf>
    <xf numFmtId="0" fontId="99" fillId="0" borderId="0" xfId="0" applyFont="1" applyBorder="1" applyAlignment="1" applyProtection="1">
      <alignment horizontal="center" vertical="center"/>
      <protection locked="0"/>
    </xf>
    <xf numFmtId="0" fontId="91" fillId="0" borderId="0" xfId="0" applyFont="1" applyFill="1" applyBorder="1" applyAlignment="1" applyProtection="1">
      <alignment vertical="center"/>
      <protection/>
    </xf>
    <xf numFmtId="0" fontId="94" fillId="0" borderId="0" xfId="0" applyFont="1" applyFill="1" applyBorder="1" applyAlignment="1" applyProtection="1">
      <alignment vertical="center"/>
      <protection/>
    </xf>
    <xf numFmtId="1" fontId="100" fillId="0" borderId="24" xfId="0" applyNumberFormat="1" applyFont="1" applyBorder="1" applyAlignment="1">
      <alignment horizontal="center" vertical="center"/>
    </xf>
    <xf numFmtId="16" fontId="100" fillId="0" borderId="25" xfId="0" applyNumberFormat="1" applyFont="1" applyBorder="1" applyAlignment="1">
      <alignment horizontal="center" vertical="center"/>
    </xf>
    <xf numFmtId="0" fontId="99" fillId="0" borderId="24" xfId="0" applyFont="1" applyFill="1" applyBorder="1" applyAlignment="1" applyProtection="1">
      <alignment horizontal="center" vertical="center"/>
      <protection/>
    </xf>
    <xf numFmtId="0" fontId="99" fillId="0" borderId="25" xfId="0" applyFont="1" applyFill="1" applyBorder="1" applyAlignment="1" applyProtection="1">
      <alignment horizontal="center" vertical="center"/>
      <protection/>
    </xf>
    <xf numFmtId="0" fontId="99" fillId="0" borderId="25" xfId="0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/>
    </xf>
    <xf numFmtId="0" fontId="119" fillId="45" borderId="0" xfId="0" applyFont="1" applyFill="1" applyBorder="1" applyAlignment="1">
      <alignment horizontal="left" vertical="center" indent="2"/>
    </xf>
    <xf numFmtId="0" fontId="6" fillId="41" borderId="28" xfId="0" applyFont="1" applyFill="1" applyBorder="1" applyAlignment="1">
      <alignment horizontal="left" vertical="center"/>
    </xf>
    <xf numFmtId="164" fontId="6" fillId="39" borderId="16" xfId="0" applyNumberFormat="1" applyFont="1" applyFill="1" applyBorder="1" applyAlignment="1">
      <alignment horizontal="right" vertical="center"/>
    </xf>
    <xf numFmtId="0" fontId="6" fillId="37" borderId="19" xfId="0" applyFont="1" applyFill="1" applyBorder="1" applyAlignment="1">
      <alignment horizontal="center" vertical="center"/>
    </xf>
    <xf numFmtId="164" fontId="6" fillId="39" borderId="15" xfId="0" applyNumberFormat="1" applyFont="1" applyFill="1" applyBorder="1" applyAlignment="1">
      <alignment horizontal="right" vertical="center"/>
    </xf>
    <xf numFmtId="16" fontId="100" fillId="0" borderId="41" xfId="0" applyNumberFormat="1" applyFont="1" applyBorder="1" applyAlignment="1">
      <alignment horizontal="center" vertical="center"/>
    </xf>
    <xf numFmtId="0" fontId="104" fillId="39" borderId="67" xfId="0" applyFont="1" applyFill="1" applyBorder="1" applyAlignment="1">
      <alignment horizontal="center" vertical="center"/>
    </xf>
    <xf numFmtId="0" fontId="6" fillId="36" borderId="68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/>
    </xf>
    <xf numFmtId="0" fontId="119" fillId="45" borderId="22" xfId="0" applyFont="1" applyFill="1" applyBorder="1" applyAlignment="1">
      <alignment horizontal="left" vertical="center" indent="2"/>
    </xf>
    <xf numFmtId="0" fontId="119" fillId="45" borderId="34" xfId="0" applyFont="1" applyFill="1" applyBorder="1" applyAlignment="1">
      <alignment horizontal="left" vertical="center" indent="2"/>
    </xf>
    <xf numFmtId="0" fontId="119" fillId="45" borderId="28" xfId="0" applyFont="1" applyFill="1" applyBorder="1" applyAlignment="1">
      <alignment horizontal="left" vertical="center" indent="2"/>
    </xf>
    <xf numFmtId="0" fontId="6" fillId="35" borderId="68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104" fillId="36" borderId="57" xfId="0" applyFont="1" applyFill="1" applyBorder="1" applyAlignment="1">
      <alignment horizontal="center" vertical="center"/>
    </xf>
    <xf numFmtId="0" fontId="121" fillId="36" borderId="50" xfId="0" applyFont="1" applyFill="1" applyBorder="1" applyAlignment="1">
      <alignment horizontal="center" vertical="center"/>
    </xf>
    <xf numFmtId="0" fontId="121" fillId="36" borderId="51" xfId="0" applyFont="1" applyFill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20" fillId="0" borderId="67" xfId="0" applyFont="1" applyBorder="1" applyAlignment="1">
      <alignment horizontal="center" vertical="center"/>
    </xf>
    <xf numFmtId="14" fontId="122" fillId="0" borderId="0" xfId="0" applyNumberFormat="1" applyFont="1" applyAlignment="1">
      <alignment horizontal="center" vertical="center"/>
    </xf>
    <xf numFmtId="0" fontId="122" fillId="0" borderId="70" xfId="0" applyFont="1" applyBorder="1" applyAlignment="1">
      <alignment horizontal="center" vertical="center"/>
    </xf>
    <xf numFmtId="15" fontId="104" fillId="0" borderId="0" xfId="0" applyNumberFormat="1" applyFont="1" applyAlignment="1">
      <alignment horizontal="right" vertical="center" indent="2"/>
    </xf>
    <xf numFmtId="0" fontId="94" fillId="0" borderId="0" xfId="0" applyFont="1" applyAlignment="1">
      <alignment horizontal="right" vertical="center" indent="2"/>
    </xf>
    <xf numFmtId="0" fontId="123" fillId="0" borderId="0" xfId="0" applyFont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9" fillId="45" borderId="23" xfId="0" applyFont="1" applyFill="1" applyBorder="1" applyAlignment="1">
      <alignment horizontal="left" vertical="center" indent="2"/>
    </xf>
    <xf numFmtId="0" fontId="119" fillId="45" borderId="37" xfId="0" applyFont="1" applyFill="1" applyBorder="1" applyAlignment="1">
      <alignment horizontal="left" vertical="center" indent="2"/>
    </xf>
    <xf numFmtId="0" fontId="119" fillId="45" borderId="38" xfId="0" applyFont="1" applyFill="1" applyBorder="1" applyAlignment="1">
      <alignment horizontal="left" vertical="center" indent="2"/>
    </xf>
    <xf numFmtId="0" fontId="124" fillId="45" borderId="21" xfId="0" applyFont="1" applyFill="1" applyBorder="1" applyAlignment="1">
      <alignment horizontal="center" vertical="center"/>
    </xf>
    <xf numFmtId="0" fontId="124" fillId="45" borderId="58" xfId="0" applyFont="1" applyFill="1" applyBorder="1" applyAlignment="1">
      <alignment horizontal="center" vertical="center"/>
    </xf>
    <xf numFmtId="0" fontId="124" fillId="45" borderId="27" xfId="0" applyFont="1" applyFill="1" applyBorder="1" applyAlignment="1">
      <alignment horizontal="center" vertical="center"/>
    </xf>
    <xf numFmtId="0" fontId="125" fillId="0" borderId="0" xfId="0" applyFont="1" applyBorder="1" applyAlignment="1">
      <alignment horizontal="left" wrapText="1"/>
    </xf>
    <xf numFmtId="0" fontId="25" fillId="0" borderId="5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textRotation="90"/>
    </xf>
    <xf numFmtId="0" fontId="6" fillId="0" borderId="63" xfId="0" applyFont="1" applyBorder="1" applyAlignment="1">
      <alignment horizontal="center" vertical="center" textRotation="90"/>
    </xf>
    <xf numFmtId="0" fontId="6" fillId="0" borderId="62" xfId="0" applyFont="1" applyBorder="1" applyAlignment="1">
      <alignment horizontal="center" textRotation="90" wrapText="1"/>
    </xf>
    <xf numFmtId="0" fontId="6" fillId="0" borderId="63" xfId="0" applyFont="1" applyBorder="1" applyAlignment="1">
      <alignment horizontal="center" textRotation="90" wrapText="1"/>
    </xf>
    <xf numFmtId="0" fontId="97" fillId="0" borderId="21" xfId="0" applyFont="1" applyBorder="1" applyAlignment="1">
      <alignment horizontal="center" vertical="center"/>
    </xf>
    <xf numFmtId="0" fontId="97" fillId="0" borderId="58" xfId="0" applyFont="1" applyBorder="1" applyAlignment="1">
      <alignment horizontal="center" vertical="center"/>
    </xf>
    <xf numFmtId="0" fontId="97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5" fillId="0" borderId="71" xfId="0" applyFont="1" applyBorder="1" applyAlignment="1">
      <alignment horizontal="center" vertical="center" wrapText="1"/>
    </xf>
    <xf numFmtId="0" fontId="105" fillId="0" borderId="72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0" fontId="101" fillId="0" borderId="5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16" fontId="14" fillId="39" borderId="21" xfId="0" applyNumberFormat="1" applyFont="1" applyFill="1" applyBorder="1" applyAlignment="1">
      <alignment horizontal="right" vertical="center"/>
    </xf>
    <xf numFmtId="16" fontId="14" fillId="39" borderId="58" xfId="0" applyNumberFormat="1" applyFont="1" applyFill="1" applyBorder="1" applyAlignment="1">
      <alignment horizontal="right" vertical="center"/>
    </xf>
    <xf numFmtId="16" fontId="14" fillId="39" borderId="27" xfId="0" applyNumberFormat="1" applyFont="1" applyFill="1" applyBorder="1" applyAlignment="1">
      <alignment horizontal="right" vertical="center"/>
    </xf>
    <xf numFmtId="16" fontId="13" fillId="0" borderId="23" xfId="0" applyNumberFormat="1" applyFont="1" applyBorder="1" applyAlignment="1">
      <alignment horizontal="right" vertical="center"/>
    </xf>
    <xf numFmtId="16" fontId="13" fillId="0" borderId="37" xfId="0" applyNumberFormat="1" applyFont="1" applyBorder="1" applyAlignment="1">
      <alignment horizontal="right" vertical="center"/>
    </xf>
    <xf numFmtId="16" fontId="13" fillId="0" borderId="38" xfId="0" applyNumberFormat="1" applyFont="1" applyBorder="1" applyAlignment="1">
      <alignment horizontal="right" vertical="center"/>
    </xf>
    <xf numFmtId="16" fontId="22" fillId="39" borderId="21" xfId="0" applyNumberFormat="1" applyFont="1" applyFill="1" applyBorder="1" applyAlignment="1">
      <alignment horizontal="right" vertical="center" indent="1"/>
    </xf>
    <xf numFmtId="16" fontId="22" fillId="39" borderId="58" xfId="0" applyNumberFormat="1" applyFont="1" applyFill="1" applyBorder="1" applyAlignment="1">
      <alignment horizontal="right" vertical="center" indent="1"/>
    </xf>
    <xf numFmtId="16" fontId="22" fillId="39" borderId="27" xfId="0" applyNumberFormat="1" applyFont="1" applyFill="1" applyBorder="1" applyAlignment="1">
      <alignment horizontal="right" vertical="center" indent="1"/>
    </xf>
    <xf numFmtId="0" fontId="7" fillId="0" borderId="73" xfId="0" applyFont="1" applyBorder="1" applyAlignment="1">
      <alignment horizontal="center" textRotation="90"/>
    </xf>
    <xf numFmtId="0" fontId="7" fillId="0" borderId="74" xfId="0" applyFont="1" applyBorder="1" applyAlignment="1">
      <alignment horizontal="center" textRotation="90"/>
    </xf>
    <xf numFmtId="0" fontId="7" fillId="0" borderId="68" xfId="0" applyFont="1" applyBorder="1" applyAlignment="1">
      <alignment horizontal="center" textRotation="90"/>
    </xf>
    <xf numFmtId="0" fontId="102" fillId="0" borderId="75" xfId="0" applyFont="1" applyBorder="1" applyAlignment="1">
      <alignment horizontal="center" textRotation="90"/>
    </xf>
    <xf numFmtId="0" fontId="102" fillId="0" borderId="76" xfId="0" applyFont="1" applyBorder="1" applyAlignment="1">
      <alignment horizontal="center" textRotation="90"/>
    </xf>
    <xf numFmtId="0" fontId="102" fillId="0" borderId="69" xfId="0" applyFont="1" applyBorder="1" applyAlignment="1">
      <alignment horizontal="center" textRotation="90"/>
    </xf>
    <xf numFmtId="0" fontId="102" fillId="0" borderId="73" xfId="0" applyFont="1" applyBorder="1" applyAlignment="1">
      <alignment horizontal="center" textRotation="90"/>
    </xf>
    <xf numFmtId="0" fontId="102" fillId="0" borderId="74" xfId="0" applyFont="1" applyBorder="1" applyAlignment="1">
      <alignment horizontal="center" textRotation="90"/>
    </xf>
    <xf numFmtId="0" fontId="102" fillId="0" borderId="68" xfId="0" applyFont="1" applyBorder="1" applyAlignment="1">
      <alignment horizontal="center" textRotation="90"/>
    </xf>
    <xf numFmtId="0" fontId="7" fillId="39" borderId="73" xfId="0" applyFont="1" applyFill="1" applyBorder="1" applyAlignment="1">
      <alignment horizontal="center" textRotation="90"/>
    </xf>
    <xf numFmtId="0" fontId="7" fillId="39" borderId="74" xfId="0" applyFont="1" applyFill="1" applyBorder="1" applyAlignment="1">
      <alignment horizontal="center" textRotation="90"/>
    </xf>
    <xf numFmtId="0" fontId="7" fillId="39" borderId="68" xfId="0" applyFont="1" applyFill="1" applyBorder="1" applyAlignment="1">
      <alignment horizontal="center" textRotation="90"/>
    </xf>
    <xf numFmtId="0" fontId="102" fillId="39" borderId="73" xfId="0" applyFont="1" applyFill="1" applyBorder="1" applyAlignment="1">
      <alignment horizontal="center" textRotation="90"/>
    </xf>
    <xf numFmtId="0" fontId="102" fillId="39" borderId="74" xfId="0" applyFont="1" applyFill="1" applyBorder="1" applyAlignment="1">
      <alignment horizontal="center" textRotation="90"/>
    </xf>
    <xf numFmtId="0" fontId="102" fillId="39" borderId="68" xfId="0" applyFont="1" applyFill="1" applyBorder="1" applyAlignment="1">
      <alignment horizontal="center" textRotation="90"/>
    </xf>
    <xf numFmtId="0" fontId="102" fillId="39" borderId="75" xfId="0" applyFont="1" applyFill="1" applyBorder="1" applyAlignment="1">
      <alignment horizontal="center" textRotation="90"/>
    </xf>
    <xf numFmtId="0" fontId="102" fillId="39" borderId="76" xfId="0" applyFont="1" applyFill="1" applyBorder="1" applyAlignment="1">
      <alignment horizontal="center" textRotation="90"/>
    </xf>
    <xf numFmtId="0" fontId="102" fillId="39" borderId="69" xfId="0" applyFont="1" applyFill="1" applyBorder="1" applyAlignment="1">
      <alignment horizontal="center" textRotation="90"/>
    </xf>
    <xf numFmtId="0" fontId="102" fillId="39" borderId="77" xfId="0" applyFont="1" applyFill="1" applyBorder="1" applyAlignment="1">
      <alignment horizontal="center" textRotation="90"/>
    </xf>
    <xf numFmtId="0" fontId="102" fillId="39" borderId="78" xfId="0" applyFont="1" applyFill="1" applyBorder="1" applyAlignment="1">
      <alignment horizontal="center" textRotation="90"/>
    </xf>
    <xf numFmtId="0" fontId="102" fillId="39" borderId="52" xfId="0" applyFont="1" applyFill="1" applyBorder="1" applyAlignment="1">
      <alignment horizontal="center" textRotation="90"/>
    </xf>
    <xf numFmtId="0" fontId="102" fillId="39" borderId="79" xfId="0" applyFont="1" applyFill="1" applyBorder="1" applyAlignment="1">
      <alignment horizontal="center" textRotation="90"/>
    </xf>
    <xf numFmtId="0" fontId="102" fillId="39" borderId="80" xfId="0" applyFont="1" applyFill="1" applyBorder="1" applyAlignment="1">
      <alignment horizontal="center" textRotation="90"/>
    </xf>
    <xf numFmtId="0" fontId="102" fillId="39" borderId="54" xfId="0" applyFont="1" applyFill="1" applyBorder="1" applyAlignment="1">
      <alignment horizontal="center" textRotation="90"/>
    </xf>
    <xf numFmtId="0" fontId="7" fillId="0" borderId="77" xfId="0" applyFont="1" applyBorder="1" applyAlignment="1">
      <alignment horizontal="center" textRotation="90"/>
    </xf>
    <xf numFmtId="0" fontId="7" fillId="0" borderId="78" xfId="0" applyFont="1" applyBorder="1" applyAlignment="1">
      <alignment horizontal="center" textRotation="90"/>
    </xf>
    <xf numFmtId="0" fontId="7" fillId="0" borderId="52" xfId="0" applyFont="1" applyBorder="1" applyAlignment="1">
      <alignment horizontal="center" textRotation="90"/>
    </xf>
    <xf numFmtId="0" fontId="105" fillId="0" borderId="77" xfId="0" applyFont="1" applyBorder="1" applyAlignment="1">
      <alignment horizontal="center" textRotation="90"/>
    </xf>
    <xf numFmtId="0" fontId="105" fillId="0" borderId="78" xfId="0" applyFont="1" applyBorder="1" applyAlignment="1">
      <alignment horizontal="center" textRotation="90"/>
    </xf>
    <xf numFmtId="0" fontId="105" fillId="0" borderId="52" xfId="0" applyFont="1" applyBorder="1" applyAlignment="1">
      <alignment horizontal="center" textRotation="90"/>
    </xf>
    <xf numFmtId="0" fontId="105" fillId="0" borderId="73" xfId="0" applyFont="1" applyBorder="1" applyAlignment="1">
      <alignment horizontal="center" textRotation="90"/>
    </xf>
    <xf numFmtId="0" fontId="105" fillId="0" borderId="74" xfId="0" applyFont="1" applyBorder="1" applyAlignment="1">
      <alignment horizontal="center" textRotation="90"/>
    </xf>
    <xf numFmtId="0" fontId="105" fillId="0" borderId="68" xfId="0" applyFont="1" applyBorder="1" applyAlignment="1">
      <alignment horizontal="center" textRotation="90"/>
    </xf>
    <xf numFmtId="0" fontId="20" fillId="39" borderId="73" xfId="0" applyFont="1" applyFill="1" applyBorder="1" applyAlignment="1">
      <alignment horizontal="center" textRotation="90"/>
    </xf>
    <xf numFmtId="0" fontId="20" fillId="39" borderId="74" xfId="0" applyFont="1" applyFill="1" applyBorder="1" applyAlignment="1">
      <alignment horizontal="center" textRotation="90"/>
    </xf>
    <xf numFmtId="0" fontId="20" fillId="39" borderId="68" xfId="0" applyFont="1" applyFill="1" applyBorder="1" applyAlignment="1">
      <alignment horizontal="center" textRotation="90"/>
    </xf>
    <xf numFmtId="0" fontId="20" fillId="0" borderId="73" xfId="0" applyFont="1" applyBorder="1" applyAlignment="1">
      <alignment horizontal="center" textRotation="90"/>
    </xf>
    <xf numFmtId="0" fontId="20" fillId="0" borderId="74" xfId="0" applyFont="1" applyBorder="1" applyAlignment="1">
      <alignment horizontal="center" textRotation="90"/>
    </xf>
    <xf numFmtId="0" fontId="20" fillId="0" borderId="68" xfId="0" applyFont="1" applyBorder="1" applyAlignment="1">
      <alignment horizontal="center" textRotation="90"/>
    </xf>
    <xf numFmtId="0" fontId="105" fillId="0" borderId="75" xfId="0" applyFont="1" applyBorder="1" applyAlignment="1">
      <alignment horizontal="center" textRotation="90"/>
    </xf>
    <xf numFmtId="0" fontId="105" fillId="0" borderId="76" xfId="0" applyFont="1" applyBorder="1" applyAlignment="1">
      <alignment horizontal="center" textRotation="90"/>
    </xf>
    <xf numFmtId="0" fontId="105" fillId="0" borderId="69" xfId="0" applyFont="1" applyBorder="1" applyAlignment="1">
      <alignment horizontal="center" textRotation="90"/>
    </xf>
    <xf numFmtId="0" fontId="18" fillId="0" borderId="77" xfId="0" applyFont="1" applyBorder="1" applyAlignment="1">
      <alignment horizontal="center" textRotation="90"/>
    </xf>
    <xf numFmtId="0" fontId="18" fillId="0" borderId="78" xfId="0" applyFont="1" applyBorder="1" applyAlignment="1">
      <alignment horizontal="center" textRotation="90"/>
    </xf>
    <xf numFmtId="0" fontId="18" fillId="0" borderId="52" xfId="0" applyFont="1" applyBorder="1" applyAlignment="1">
      <alignment horizontal="center" textRotation="90"/>
    </xf>
    <xf numFmtId="0" fontId="18" fillId="0" borderId="73" xfId="0" applyFont="1" applyBorder="1" applyAlignment="1">
      <alignment horizontal="center" textRotation="90"/>
    </xf>
    <xf numFmtId="0" fontId="18" fillId="0" borderId="74" xfId="0" applyFont="1" applyBorder="1" applyAlignment="1">
      <alignment horizontal="center" textRotation="90"/>
    </xf>
    <xf numFmtId="0" fontId="18" fillId="0" borderId="68" xfId="0" applyFont="1" applyBorder="1" applyAlignment="1">
      <alignment horizontal="center" textRotation="90"/>
    </xf>
    <xf numFmtId="0" fontId="118" fillId="0" borderId="73" xfId="0" applyFont="1" applyBorder="1" applyAlignment="1">
      <alignment horizontal="center" textRotation="90"/>
    </xf>
    <xf numFmtId="0" fontId="118" fillId="0" borderId="74" xfId="0" applyFont="1" applyBorder="1" applyAlignment="1">
      <alignment horizontal="center" textRotation="90"/>
    </xf>
    <xf numFmtId="0" fontId="118" fillId="0" borderId="68" xfId="0" applyFont="1" applyBorder="1" applyAlignment="1">
      <alignment horizontal="center" textRotation="90"/>
    </xf>
    <xf numFmtId="0" fontId="118" fillId="0" borderId="75" xfId="0" applyFont="1" applyBorder="1" applyAlignment="1">
      <alignment horizontal="center" textRotation="90"/>
    </xf>
    <xf numFmtId="0" fontId="118" fillId="0" borderId="76" xfId="0" applyFont="1" applyBorder="1" applyAlignment="1">
      <alignment horizontal="center" textRotation="90"/>
    </xf>
    <xf numFmtId="0" fontId="118" fillId="0" borderId="69" xfId="0" applyFont="1" applyBorder="1" applyAlignment="1">
      <alignment horizontal="center" textRotation="90"/>
    </xf>
    <xf numFmtId="0" fontId="118" fillId="0" borderId="77" xfId="0" applyFont="1" applyBorder="1" applyAlignment="1">
      <alignment horizontal="center" textRotation="90"/>
    </xf>
    <xf numFmtId="0" fontId="118" fillId="0" borderId="78" xfId="0" applyFont="1" applyBorder="1" applyAlignment="1">
      <alignment horizontal="center" textRotation="90"/>
    </xf>
    <xf numFmtId="0" fontId="118" fillId="0" borderId="52" xfId="0" applyFont="1" applyBorder="1" applyAlignment="1">
      <alignment horizontal="center" textRotation="90"/>
    </xf>
    <xf numFmtId="0" fontId="18" fillId="0" borderId="75" xfId="0" applyFont="1" applyBorder="1" applyAlignment="1">
      <alignment horizontal="center" textRotation="90"/>
    </xf>
    <xf numFmtId="0" fontId="18" fillId="0" borderId="76" xfId="0" applyFont="1" applyBorder="1" applyAlignment="1">
      <alignment horizontal="center" textRotation="90"/>
    </xf>
    <xf numFmtId="0" fontId="18" fillId="0" borderId="69" xfId="0" applyFont="1" applyBorder="1" applyAlignment="1">
      <alignment horizontal="center" textRotation="90"/>
    </xf>
    <xf numFmtId="0" fontId="17" fillId="0" borderId="77" xfId="0" applyFont="1" applyBorder="1" applyAlignment="1">
      <alignment horizontal="center" textRotation="90"/>
    </xf>
    <xf numFmtId="0" fontId="17" fillId="0" borderId="78" xfId="0" applyFont="1" applyBorder="1" applyAlignment="1">
      <alignment horizontal="center" textRotation="90"/>
    </xf>
    <xf numFmtId="0" fontId="17" fillId="0" borderId="52" xfId="0" applyFont="1" applyBorder="1" applyAlignment="1">
      <alignment horizontal="center" textRotation="90"/>
    </xf>
    <xf numFmtId="0" fontId="126" fillId="0" borderId="73" xfId="0" applyFont="1" applyBorder="1" applyAlignment="1">
      <alignment horizontal="center" textRotation="90"/>
    </xf>
    <xf numFmtId="0" fontId="126" fillId="0" borderId="74" xfId="0" applyFont="1" applyBorder="1" applyAlignment="1">
      <alignment horizontal="center" textRotation="90"/>
    </xf>
    <xf numFmtId="0" fontId="126" fillId="0" borderId="68" xfId="0" applyFont="1" applyBorder="1" applyAlignment="1">
      <alignment horizontal="center" textRotation="90"/>
    </xf>
    <xf numFmtId="0" fontId="17" fillId="0" borderId="73" xfId="0" applyFont="1" applyBorder="1" applyAlignment="1">
      <alignment horizontal="center" textRotation="90"/>
    </xf>
    <xf numFmtId="0" fontId="17" fillId="0" borderId="74" xfId="0" applyFont="1" applyBorder="1" applyAlignment="1">
      <alignment horizontal="center" textRotation="90"/>
    </xf>
    <xf numFmtId="0" fontId="17" fillId="0" borderId="68" xfId="0" applyFont="1" applyBorder="1" applyAlignment="1">
      <alignment horizontal="center" textRotation="90"/>
    </xf>
    <xf numFmtId="0" fontId="126" fillId="0" borderId="75" xfId="0" applyFont="1" applyBorder="1" applyAlignment="1">
      <alignment horizontal="center" textRotation="90"/>
    </xf>
    <xf numFmtId="0" fontId="126" fillId="0" borderId="76" xfId="0" applyFont="1" applyBorder="1" applyAlignment="1">
      <alignment horizontal="center" textRotation="90"/>
    </xf>
    <xf numFmtId="0" fontId="126" fillId="0" borderId="69" xfId="0" applyFont="1" applyBorder="1" applyAlignment="1">
      <alignment horizont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b/>
        <i val="0"/>
        <color theme="0"/>
      </font>
    </dxf>
    <dxf>
      <font>
        <b val="0"/>
        <i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0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66675</xdr:rowOff>
    </xdr:from>
    <xdr:to>
      <xdr:col>1</xdr:col>
      <xdr:colOff>619125</xdr:colOff>
      <xdr:row>8</xdr:row>
      <xdr:rowOff>28575</xdr:rowOff>
    </xdr:to>
    <xdr:pic>
      <xdr:nvPicPr>
        <xdr:cNvPr id="1" name="Image 1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95350"/>
          <a:ext cx="13049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95250</xdr:rowOff>
    </xdr:from>
    <xdr:to>
      <xdr:col>12</xdr:col>
      <xdr:colOff>1524000</xdr:colOff>
      <xdr:row>5</xdr:row>
      <xdr:rowOff>190500</xdr:rowOff>
    </xdr:to>
    <xdr:pic>
      <xdr:nvPicPr>
        <xdr:cNvPr id="2" name="Image 2" descr="LOGO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95250"/>
          <a:ext cx="13049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0</xdr:col>
      <xdr:colOff>1219200</xdr:colOff>
      <xdr:row>2</xdr:row>
      <xdr:rowOff>495300</xdr:rowOff>
    </xdr:to>
    <xdr:pic>
      <xdr:nvPicPr>
        <xdr:cNvPr id="1" name="Image 2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1620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1514475</xdr:rowOff>
    </xdr:from>
    <xdr:to>
      <xdr:col>0</xdr:col>
      <xdr:colOff>1800225</xdr:colOff>
      <xdr:row>1</xdr:row>
      <xdr:rowOff>1514475</xdr:rowOff>
    </xdr:to>
    <xdr:sp fLocksText="0">
      <xdr:nvSpPr>
        <xdr:cNvPr id="1" name="ZoneTexte 3"/>
        <xdr:cNvSpPr txBox="1">
          <a:spLocks noChangeArrowheads="1"/>
        </xdr:cNvSpPr>
      </xdr:nvSpPr>
      <xdr:spPr>
        <a:xfrm>
          <a:off x="161925" y="1714500"/>
          <a:ext cx="1638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1</xdr:row>
      <xdr:rowOff>1514475</xdr:rowOff>
    </xdr:from>
    <xdr:to>
      <xdr:col>13</xdr:col>
      <xdr:colOff>1657350</xdr:colOff>
      <xdr:row>1</xdr:row>
      <xdr:rowOff>1514475</xdr:rowOff>
    </xdr:to>
    <xdr:sp fLocksText="0">
      <xdr:nvSpPr>
        <xdr:cNvPr id="2" name="ZoneTexte 6"/>
        <xdr:cNvSpPr txBox="1">
          <a:spLocks noChangeArrowheads="1"/>
        </xdr:cNvSpPr>
      </xdr:nvSpPr>
      <xdr:spPr>
        <a:xfrm>
          <a:off x="7820025" y="1714500"/>
          <a:ext cx="150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390525</xdr:colOff>
      <xdr:row>1</xdr:row>
      <xdr:rowOff>238125</xdr:rowOff>
    </xdr:from>
    <xdr:to>
      <xdr:col>13</xdr:col>
      <xdr:colOff>1400175</xdr:colOff>
      <xdr:row>1</xdr:row>
      <xdr:rowOff>1466850</xdr:rowOff>
    </xdr:to>
    <xdr:sp fLocksText="0">
      <xdr:nvSpPr>
        <xdr:cNvPr id="3" name="ZoneTexte 7"/>
        <xdr:cNvSpPr txBox="1">
          <a:spLocks noChangeArrowheads="1"/>
        </xdr:cNvSpPr>
      </xdr:nvSpPr>
      <xdr:spPr>
        <a:xfrm>
          <a:off x="8058150" y="438150"/>
          <a:ext cx="1009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504825</xdr:colOff>
      <xdr:row>1</xdr:row>
      <xdr:rowOff>123825</xdr:rowOff>
    </xdr:from>
    <xdr:to>
      <xdr:col>13</xdr:col>
      <xdr:colOff>1428750</xdr:colOff>
      <xdr:row>1</xdr:row>
      <xdr:rowOff>1485900</xdr:rowOff>
    </xdr:to>
    <xdr:pic>
      <xdr:nvPicPr>
        <xdr:cNvPr id="4" name="Image 8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23850"/>
          <a:ext cx="923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</xdr:row>
      <xdr:rowOff>38100</xdr:rowOff>
    </xdr:from>
    <xdr:to>
      <xdr:col>0</xdr:col>
      <xdr:colOff>1400175</xdr:colOff>
      <xdr:row>1</xdr:row>
      <xdr:rowOff>1400175</xdr:rowOff>
    </xdr:to>
    <xdr:pic>
      <xdr:nvPicPr>
        <xdr:cNvPr id="5" name="Image 9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38125"/>
          <a:ext cx="923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333375</xdr:rowOff>
    </xdr:from>
    <xdr:to>
      <xdr:col>0</xdr:col>
      <xdr:colOff>1466850</xdr:colOff>
      <xdr:row>1</xdr:row>
      <xdr:rowOff>1543050</xdr:rowOff>
    </xdr:to>
    <xdr:pic>
      <xdr:nvPicPr>
        <xdr:cNvPr id="1" name="Image 1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3400"/>
          <a:ext cx="847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1</xdr:row>
      <xdr:rowOff>114300</xdr:rowOff>
    </xdr:from>
    <xdr:to>
      <xdr:col>13</xdr:col>
      <xdr:colOff>1304925</xdr:colOff>
      <xdr:row>1</xdr:row>
      <xdr:rowOff>1485900</xdr:rowOff>
    </xdr:to>
    <xdr:pic>
      <xdr:nvPicPr>
        <xdr:cNvPr id="2" name="Image 4" descr="LOGO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314325"/>
          <a:ext cx="923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2</xdr:row>
      <xdr:rowOff>419100</xdr:rowOff>
    </xdr:from>
    <xdr:to>
      <xdr:col>13</xdr:col>
      <xdr:colOff>2219325</xdr:colOff>
      <xdr:row>2</xdr:row>
      <xdr:rowOff>419100</xdr:rowOff>
    </xdr:to>
    <xdr:sp fLocksText="0">
      <xdr:nvSpPr>
        <xdr:cNvPr id="1" name="ZoneTexte 4"/>
        <xdr:cNvSpPr txBox="1">
          <a:spLocks noChangeArrowheads="1"/>
        </xdr:cNvSpPr>
      </xdr:nvSpPr>
      <xdr:spPr>
        <a:xfrm>
          <a:off x="9525000" y="2181225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790575</xdr:colOff>
      <xdr:row>1</xdr:row>
      <xdr:rowOff>123825</xdr:rowOff>
    </xdr:from>
    <xdr:to>
      <xdr:col>13</xdr:col>
      <xdr:colOff>1733550</xdr:colOff>
      <xdr:row>1</xdr:row>
      <xdr:rowOff>1485900</xdr:rowOff>
    </xdr:to>
    <xdr:pic>
      <xdr:nvPicPr>
        <xdr:cNvPr id="2" name="Image 6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323850"/>
          <a:ext cx="942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</xdr:row>
      <xdr:rowOff>152400</xdr:rowOff>
    </xdr:from>
    <xdr:to>
      <xdr:col>0</xdr:col>
      <xdr:colOff>1514475</xdr:colOff>
      <xdr:row>1</xdr:row>
      <xdr:rowOff>1514475</xdr:rowOff>
    </xdr:to>
    <xdr:pic>
      <xdr:nvPicPr>
        <xdr:cNvPr id="3" name="Image 7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425"/>
          <a:ext cx="942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1428750</xdr:rowOff>
    </xdr:from>
    <xdr:to>
      <xdr:col>0</xdr:col>
      <xdr:colOff>1666875</xdr:colOff>
      <xdr:row>1</xdr:row>
      <xdr:rowOff>1790700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57150" y="1600200"/>
          <a:ext cx="1609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1</xdr:row>
      <xdr:rowOff>1790700</xdr:rowOff>
    </xdr:from>
    <xdr:to>
      <xdr:col>13</xdr:col>
      <xdr:colOff>1685925</xdr:colOff>
      <xdr:row>1</xdr:row>
      <xdr:rowOff>1790700</xdr:rowOff>
    </xdr:to>
    <xdr:sp fLocksText="0">
      <xdr:nvSpPr>
        <xdr:cNvPr id="2" name="ZoneTexte 4"/>
        <xdr:cNvSpPr txBox="1">
          <a:spLocks noChangeArrowheads="1"/>
        </xdr:cNvSpPr>
      </xdr:nvSpPr>
      <xdr:spPr>
        <a:xfrm>
          <a:off x="9296400" y="1962150"/>
          <a:ext cx="150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13</xdr:col>
      <xdr:colOff>552450</xdr:colOff>
      <xdr:row>1</xdr:row>
      <xdr:rowOff>304800</xdr:rowOff>
    </xdr:from>
    <xdr:to>
      <xdr:col>13</xdr:col>
      <xdr:colOff>1409700</xdr:colOff>
      <xdr:row>1</xdr:row>
      <xdr:rowOff>1666875</xdr:rowOff>
    </xdr:to>
    <xdr:pic>
      <xdr:nvPicPr>
        <xdr:cNvPr id="3" name="Image 6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476250"/>
          <a:ext cx="857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457200</xdr:colOff>
      <xdr:row>1</xdr:row>
      <xdr:rowOff>85725</xdr:rowOff>
    </xdr:from>
    <xdr:to>
      <xdr:col>0</xdr:col>
      <xdr:colOff>1485900</xdr:colOff>
      <xdr:row>1</xdr:row>
      <xdr:rowOff>1647825</xdr:rowOff>
    </xdr:to>
    <xdr:pic>
      <xdr:nvPicPr>
        <xdr:cNvPr id="4" name="Image 7" descr="LOGO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57175"/>
          <a:ext cx="10287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1</xdr:row>
      <xdr:rowOff>276225</xdr:rowOff>
    </xdr:from>
    <xdr:to>
      <xdr:col>13</xdr:col>
      <xdr:colOff>1533525</xdr:colOff>
      <xdr:row>2</xdr:row>
      <xdr:rowOff>9525</xdr:rowOff>
    </xdr:to>
    <xdr:pic>
      <xdr:nvPicPr>
        <xdr:cNvPr id="1" name="Image 6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447675"/>
          <a:ext cx="10382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</xdr:row>
      <xdr:rowOff>133350</xdr:rowOff>
    </xdr:from>
    <xdr:to>
      <xdr:col>0</xdr:col>
      <xdr:colOff>1543050</xdr:colOff>
      <xdr:row>1</xdr:row>
      <xdr:rowOff>1685925</xdr:rowOff>
    </xdr:to>
    <xdr:pic>
      <xdr:nvPicPr>
        <xdr:cNvPr id="2" name="Image 7" descr="LOGO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04800"/>
          <a:ext cx="10953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1</xdr:row>
      <xdr:rowOff>333375</xdr:rowOff>
    </xdr:from>
    <xdr:to>
      <xdr:col>13</xdr:col>
      <xdr:colOff>1466850</xdr:colOff>
      <xdr:row>1</xdr:row>
      <xdr:rowOff>1695450</xdr:rowOff>
    </xdr:to>
    <xdr:pic>
      <xdr:nvPicPr>
        <xdr:cNvPr id="1" name="Image 6" descr="LOGO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504825"/>
          <a:ext cx="923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</xdr:row>
      <xdr:rowOff>200025</xdr:rowOff>
    </xdr:from>
    <xdr:to>
      <xdr:col>0</xdr:col>
      <xdr:colOff>1276350</xdr:colOff>
      <xdr:row>1</xdr:row>
      <xdr:rowOff>1647825</xdr:rowOff>
    </xdr:to>
    <xdr:pic>
      <xdr:nvPicPr>
        <xdr:cNvPr id="2" name="Image 7" descr="LOGO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1475"/>
          <a:ext cx="9334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L11">
      <selection activeCell="M14" sqref="M14"/>
    </sheetView>
  </sheetViews>
  <sheetFormatPr defaultColWidth="11.421875" defaultRowHeight="15"/>
  <cols>
    <col min="1" max="2" width="11.421875" style="0" customWidth="1"/>
    <col min="3" max="3" width="4.7109375" style="0" customWidth="1"/>
    <col min="4" max="5" width="12.7109375" style="0" customWidth="1"/>
    <col min="6" max="6" width="14.7109375" style="0" customWidth="1"/>
    <col min="7" max="7" width="1.8515625" style="0" customWidth="1"/>
    <col min="8" max="8" width="15.7109375" style="0" customWidth="1"/>
    <col min="9" max="9" width="2.57421875" style="0" customWidth="1"/>
    <col min="10" max="11" width="11.421875" style="0" customWidth="1"/>
    <col min="12" max="12" width="18.57421875" style="0" customWidth="1"/>
    <col min="13" max="13" width="24.57421875" style="0" customWidth="1"/>
    <col min="14" max="14" width="4.7109375" style="0" customWidth="1"/>
    <col min="15" max="15" width="12.00390625" style="0" bestFit="1" customWidth="1"/>
    <col min="16" max="16" width="12.7109375" style="163" customWidth="1"/>
    <col min="17" max="17" width="15.7109375" style="0" customWidth="1"/>
    <col min="18" max="18" width="1.7109375" style="0" hidden="1" customWidth="1"/>
    <col min="19" max="19" width="15.7109375" style="161" customWidth="1"/>
    <col min="20" max="20" width="3.57421875" style="0" customWidth="1"/>
    <col min="21" max="21" width="5.7109375" style="170" bestFit="1" customWidth="1"/>
    <col min="22" max="22" width="8.00390625" style="162" bestFit="1" customWidth="1"/>
    <col min="23" max="23" width="12.7109375" style="164" customWidth="1"/>
    <col min="24" max="24" width="15.7109375" style="162" customWidth="1"/>
    <col min="25" max="25" width="2.00390625" style="162" hidden="1" customWidth="1"/>
    <col min="26" max="26" width="15.7109375" style="176" customWidth="1"/>
  </cols>
  <sheetData>
    <row r="1" spans="14:26" s="277" customFormat="1" ht="43.5" customHeight="1">
      <c r="N1" s="596" t="s">
        <v>405</v>
      </c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</row>
    <row r="2" spans="14:26" ht="21.75" customHeight="1" thickBot="1">
      <c r="N2" s="594">
        <v>41707</v>
      </c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</row>
    <row r="3" spans="3:33" ht="25.5" customHeight="1" thickBot="1" thickTop="1">
      <c r="C3" s="109" t="s">
        <v>343</v>
      </c>
      <c r="D3" s="597" t="s">
        <v>11</v>
      </c>
      <c r="E3" s="598"/>
      <c r="F3" s="599" t="s">
        <v>344</v>
      </c>
      <c r="G3" s="599"/>
      <c r="H3" s="600"/>
      <c r="J3" s="604" t="s">
        <v>357</v>
      </c>
      <c r="K3" s="605"/>
      <c r="L3" s="606"/>
      <c r="N3" s="590" t="s">
        <v>358</v>
      </c>
      <c r="O3" s="590"/>
      <c r="P3" s="590"/>
      <c r="Q3" s="590"/>
      <c r="R3" s="590"/>
      <c r="S3" s="590"/>
      <c r="U3" s="591" t="s">
        <v>330</v>
      </c>
      <c r="V3" s="591"/>
      <c r="W3" s="591"/>
      <c r="X3" s="591"/>
      <c r="Y3" s="591"/>
      <c r="Z3" s="591"/>
      <c r="AB3" s="586"/>
      <c r="AC3" s="586"/>
      <c r="AD3" s="586"/>
      <c r="AE3" s="586"/>
      <c r="AF3" s="586"/>
      <c r="AG3" s="586"/>
    </row>
    <row r="4" spans="3:33" ht="25.5" customHeight="1" thickTop="1">
      <c r="C4" s="110">
        <v>1</v>
      </c>
      <c r="D4" s="111" t="s">
        <v>345</v>
      </c>
      <c r="E4" s="143">
        <v>41716</v>
      </c>
      <c r="F4" s="111" t="s">
        <v>346</v>
      </c>
      <c r="G4" s="113" t="s">
        <v>347</v>
      </c>
      <c r="H4" s="114" t="s">
        <v>323</v>
      </c>
      <c r="J4" s="581" t="s">
        <v>353</v>
      </c>
      <c r="K4" s="582"/>
      <c r="L4" s="583"/>
      <c r="N4" s="513">
        <f aca="true" t="shared" si="0" ref="N4:S4">C4</f>
        <v>1</v>
      </c>
      <c r="O4" s="514" t="str">
        <f t="shared" si="0"/>
        <v>mardi</v>
      </c>
      <c r="P4" s="515">
        <f t="shared" si="0"/>
        <v>41716</v>
      </c>
      <c r="Q4" s="312" t="str">
        <f t="shared" si="0"/>
        <v>Val-Grand</v>
      </c>
      <c r="R4" s="307" t="str">
        <f t="shared" si="0"/>
        <v>/</v>
      </c>
      <c r="S4" s="171" t="str">
        <f t="shared" si="0"/>
        <v>Ozoir</v>
      </c>
      <c r="U4" s="293">
        <v>12</v>
      </c>
      <c r="V4" s="294" t="s">
        <v>443</v>
      </c>
      <c r="W4" s="295" t="s">
        <v>443</v>
      </c>
      <c r="X4" s="327" t="s">
        <v>330</v>
      </c>
      <c r="Y4" s="307" t="str">
        <f>G7</f>
        <v>/</v>
      </c>
      <c r="Z4" s="284" t="s">
        <v>323</v>
      </c>
      <c r="AB4" s="166"/>
      <c r="AC4" s="166"/>
      <c r="AD4" s="167"/>
      <c r="AE4" s="166"/>
      <c r="AF4" s="166"/>
      <c r="AG4" s="268"/>
    </row>
    <row r="5" spans="3:33" ht="25.5" customHeight="1">
      <c r="C5" s="115">
        <v>2</v>
      </c>
      <c r="D5" s="116" t="s">
        <v>345</v>
      </c>
      <c r="E5" s="144">
        <v>41723</v>
      </c>
      <c r="F5" s="116" t="s">
        <v>324</v>
      </c>
      <c r="G5" s="118" t="s">
        <v>347</v>
      </c>
      <c r="H5" s="119" t="s">
        <v>323</v>
      </c>
      <c r="J5" s="581" t="s">
        <v>354</v>
      </c>
      <c r="K5" s="582"/>
      <c r="L5" s="583"/>
      <c r="N5" s="516">
        <f aca="true" t="shared" si="1" ref="N5:S5">C13</f>
        <v>10</v>
      </c>
      <c r="O5" s="517" t="str">
        <f t="shared" si="1"/>
        <v>mardi</v>
      </c>
      <c r="P5" s="518">
        <f t="shared" si="1"/>
        <v>41765</v>
      </c>
      <c r="Q5" s="313" t="str">
        <f t="shared" si="1"/>
        <v>Val-Grand</v>
      </c>
      <c r="R5" s="308" t="str">
        <f t="shared" si="1"/>
        <v>/</v>
      </c>
      <c r="S5" s="285" t="str">
        <f t="shared" si="1"/>
        <v>Rochefort</v>
      </c>
      <c r="U5" s="296">
        <v>23</v>
      </c>
      <c r="V5" s="297" t="s">
        <v>345</v>
      </c>
      <c r="W5" s="298">
        <v>41807</v>
      </c>
      <c r="X5" s="328" t="s">
        <v>330</v>
      </c>
      <c r="Y5" s="308" t="e">
        <f>#REF!</f>
        <v>#REF!</v>
      </c>
      <c r="Z5" s="174" t="s">
        <v>328</v>
      </c>
      <c r="AB5" s="166"/>
      <c r="AC5" s="166"/>
      <c r="AD5" s="167"/>
      <c r="AE5" s="166"/>
      <c r="AF5" s="166"/>
      <c r="AG5" s="168"/>
    </row>
    <row r="6" spans="3:33" ht="25.5" customHeight="1">
      <c r="C6" s="120">
        <v>3</v>
      </c>
      <c r="D6" s="121" t="s">
        <v>406</v>
      </c>
      <c r="E6" s="122">
        <v>41740</v>
      </c>
      <c r="F6" s="121" t="s">
        <v>323</v>
      </c>
      <c r="G6" s="123" t="s">
        <v>347</v>
      </c>
      <c r="H6" s="124" t="s">
        <v>328</v>
      </c>
      <c r="J6" s="581" t="s">
        <v>355</v>
      </c>
      <c r="K6" s="582"/>
      <c r="L6" s="583"/>
      <c r="N6" s="519">
        <f aca="true" t="shared" si="2" ref="N6:S6">C21</f>
        <v>18</v>
      </c>
      <c r="O6" s="520" t="str">
        <f t="shared" si="2"/>
        <v>mardi</v>
      </c>
      <c r="P6" s="521">
        <f t="shared" si="2"/>
        <v>41793</v>
      </c>
      <c r="Q6" s="313" t="str">
        <f t="shared" si="2"/>
        <v>Val-Grand</v>
      </c>
      <c r="R6" s="308" t="str">
        <f t="shared" si="2"/>
        <v>/</v>
      </c>
      <c r="S6" s="134" t="str">
        <f t="shared" si="2"/>
        <v>Courson</v>
      </c>
      <c r="U6" s="305">
        <v>24</v>
      </c>
      <c r="V6" s="297" t="str">
        <f>D24</f>
        <v>lundi</v>
      </c>
      <c r="W6" s="298">
        <v>41813</v>
      </c>
      <c r="X6" s="328" t="s">
        <v>330</v>
      </c>
      <c r="Y6" s="310" t="str">
        <f>G24</f>
        <v>/</v>
      </c>
      <c r="Z6" s="288" t="s">
        <v>346</v>
      </c>
      <c r="AB6" s="166"/>
      <c r="AC6" s="166"/>
      <c r="AD6" s="167"/>
      <c r="AE6" s="166"/>
      <c r="AF6" s="166"/>
      <c r="AG6" s="168"/>
    </row>
    <row r="7" spans="3:33" ht="25.5" customHeight="1" thickBot="1">
      <c r="C7" s="125">
        <v>4</v>
      </c>
      <c r="D7" s="126" t="s">
        <v>348</v>
      </c>
      <c r="E7" s="127">
        <v>41746</v>
      </c>
      <c r="F7" s="126" t="s">
        <v>329</v>
      </c>
      <c r="G7" s="128" t="s">
        <v>347</v>
      </c>
      <c r="H7" s="129" t="s">
        <v>324</v>
      </c>
      <c r="J7" s="601" t="s">
        <v>356</v>
      </c>
      <c r="K7" s="602"/>
      <c r="L7" s="603"/>
      <c r="N7" s="296">
        <f aca="true" t="shared" si="3" ref="N7:S7">C29</f>
        <v>27</v>
      </c>
      <c r="O7" s="297" t="str">
        <f t="shared" si="3"/>
        <v>mercredi</v>
      </c>
      <c r="P7" s="298">
        <f t="shared" si="3"/>
        <v>41892</v>
      </c>
      <c r="Q7" s="313" t="str">
        <f t="shared" si="3"/>
        <v>Val-Grand</v>
      </c>
      <c r="R7" s="308" t="str">
        <f t="shared" si="3"/>
        <v>/</v>
      </c>
      <c r="S7" s="573" t="str">
        <f t="shared" si="3"/>
        <v>Coudray</v>
      </c>
      <c r="U7" s="305">
        <v>29</v>
      </c>
      <c r="V7" s="297" t="str">
        <f>D30</f>
        <v>jeudi</v>
      </c>
      <c r="W7" s="298">
        <v>41907</v>
      </c>
      <c r="X7" s="328" t="s">
        <v>330</v>
      </c>
      <c r="Y7" s="308" t="str">
        <f>G30</f>
        <v>/</v>
      </c>
      <c r="Z7" s="172" t="s">
        <v>329</v>
      </c>
      <c r="AB7" s="166"/>
      <c r="AC7" s="166"/>
      <c r="AD7" s="167"/>
      <c r="AE7" s="166"/>
      <c r="AF7" s="166"/>
      <c r="AG7" s="268"/>
    </row>
    <row r="8" spans="3:33" ht="25.5" customHeight="1" thickBot="1" thickTop="1">
      <c r="C8" s="125"/>
      <c r="D8" s="126"/>
      <c r="E8" s="127"/>
      <c r="F8" s="126"/>
      <c r="G8" s="128"/>
      <c r="H8" s="129"/>
      <c r="J8" s="572"/>
      <c r="K8" s="572"/>
      <c r="L8" s="572"/>
      <c r="N8" s="306">
        <f aca="true" t="shared" si="4" ref="N8:S8">C31</f>
        <v>19</v>
      </c>
      <c r="O8" s="300" t="str">
        <f t="shared" si="4"/>
        <v>mardi</v>
      </c>
      <c r="P8" s="576">
        <f t="shared" si="4"/>
        <v>41905</v>
      </c>
      <c r="Q8" s="314" t="str">
        <f t="shared" si="4"/>
        <v>Val-Grand</v>
      </c>
      <c r="R8" s="574" t="str">
        <f t="shared" si="4"/>
        <v>/</v>
      </c>
      <c r="S8" s="575" t="str">
        <f t="shared" si="4"/>
        <v>Ormesson</v>
      </c>
      <c r="U8" s="306">
        <v>30</v>
      </c>
      <c r="V8" s="300" t="s">
        <v>345</v>
      </c>
      <c r="W8" s="301">
        <v>41912</v>
      </c>
      <c r="X8" s="329" t="s">
        <v>330</v>
      </c>
      <c r="Y8" s="309" t="str">
        <f>G32</f>
        <v>/</v>
      </c>
      <c r="Z8" s="291" t="s">
        <v>324</v>
      </c>
      <c r="AB8" s="166"/>
      <c r="AC8" s="166"/>
      <c r="AD8" s="167"/>
      <c r="AE8" s="166"/>
      <c r="AF8" s="166"/>
      <c r="AG8" s="268"/>
    </row>
    <row r="9" spans="3:26" ht="25.5" customHeight="1" thickBot="1" thickTop="1">
      <c r="C9" s="115">
        <v>6</v>
      </c>
      <c r="D9" s="116" t="s">
        <v>345</v>
      </c>
      <c r="E9" s="117">
        <v>41758</v>
      </c>
      <c r="F9" s="116" t="s">
        <v>324</v>
      </c>
      <c r="G9" s="118" t="s">
        <v>347</v>
      </c>
      <c r="H9" s="119" t="s">
        <v>328</v>
      </c>
      <c r="N9" s="590" t="s">
        <v>327</v>
      </c>
      <c r="O9" s="590"/>
      <c r="P9" s="590"/>
      <c r="Q9" s="590"/>
      <c r="R9" s="590"/>
      <c r="S9" s="590"/>
      <c r="U9" s="590" t="s">
        <v>328</v>
      </c>
      <c r="V9" s="590"/>
      <c r="W9" s="590"/>
      <c r="X9" s="590"/>
      <c r="Y9" s="590"/>
      <c r="Z9" s="590"/>
    </row>
    <row r="10" spans="1:26" ht="25.5" customHeight="1" thickTop="1">
      <c r="A10" s="592">
        <v>41685</v>
      </c>
      <c r="B10" s="593"/>
      <c r="C10" s="120">
        <v>7</v>
      </c>
      <c r="D10" s="121" t="s">
        <v>407</v>
      </c>
      <c r="E10" s="122">
        <v>41759</v>
      </c>
      <c r="F10" s="121" t="s">
        <v>323</v>
      </c>
      <c r="G10" s="123" t="s">
        <v>347</v>
      </c>
      <c r="H10" s="124" t="s">
        <v>346</v>
      </c>
      <c r="N10" s="507">
        <f aca="true" t="shared" si="5" ref="N10:S10">C5</f>
        <v>2</v>
      </c>
      <c r="O10" s="508" t="str">
        <f t="shared" si="5"/>
        <v>mardi</v>
      </c>
      <c r="P10" s="509">
        <f t="shared" si="5"/>
        <v>41723</v>
      </c>
      <c r="Q10" s="315" t="str">
        <f t="shared" si="5"/>
        <v>Coudray</v>
      </c>
      <c r="R10" s="307" t="str">
        <f t="shared" si="5"/>
        <v>/</v>
      </c>
      <c r="S10" s="171" t="str">
        <f t="shared" si="5"/>
        <v>Ozoir</v>
      </c>
      <c r="U10" s="522">
        <f>C11</f>
        <v>8</v>
      </c>
      <c r="V10" s="523" t="str">
        <f aca="true" t="shared" si="6" ref="V10:Z11">D11</f>
        <v>mardi</v>
      </c>
      <c r="W10" s="524">
        <f t="shared" si="6"/>
        <v>41765</v>
      </c>
      <c r="X10" s="324" t="str">
        <f t="shared" si="6"/>
        <v>Courson</v>
      </c>
      <c r="Y10" s="307" t="str">
        <f t="shared" si="6"/>
        <v>/</v>
      </c>
      <c r="Z10" s="173" t="str">
        <f t="shared" si="6"/>
        <v>Ormesson</v>
      </c>
    </row>
    <row r="11" spans="3:26" ht="25.5" customHeight="1" thickBot="1">
      <c r="C11" s="130">
        <v>8</v>
      </c>
      <c r="D11" s="131" t="s">
        <v>345</v>
      </c>
      <c r="E11" s="132">
        <v>41765</v>
      </c>
      <c r="F11" s="131" t="s">
        <v>328</v>
      </c>
      <c r="G11" s="133" t="s">
        <v>347</v>
      </c>
      <c r="H11" s="134" t="s">
        <v>329</v>
      </c>
      <c r="N11" s="510">
        <f aca="true" t="shared" si="7" ref="N11:S11">C9</f>
        <v>6</v>
      </c>
      <c r="O11" s="511" t="str">
        <f t="shared" si="7"/>
        <v>mardi</v>
      </c>
      <c r="P11" s="512">
        <f t="shared" si="7"/>
        <v>41758</v>
      </c>
      <c r="Q11" s="316" t="str">
        <f t="shared" si="7"/>
        <v>Coudray</v>
      </c>
      <c r="R11" s="308" t="str">
        <f t="shared" si="7"/>
        <v>/</v>
      </c>
      <c r="S11" s="134" t="str">
        <f t="shared" si="7"/>
        <v>Courson</v>
      </c>
      <c r="U11" s="296">
        <f>C12</f>
        <v>9</v>
      </c>
      <c r="V11" s="297" t="str">
        <f t="shared" si="6"/>
        <v>?</v>
      </c>
      <c r="W11" s="298" t="str">
        <f t="shared" si="6"/>
        <v>?</v>
      </c>
      <c r="X11" s="325" t="str">
        <f t="shared" si="6"/>
        <v>Courson</v>
      </c>
      <c r="Y11" s="308" t="str">
        <f t="shared" si="6"/>
        <v>/</v>
      </c>
      <c r="Z11" s="283" t="str">
        <f t="shared" si="6"/>
        <v>Ozoir</v>
      </c>
    </row>
    <row r="12" spans="3:26" ht="25.5" customHeight="1" thickTop="1">
      <c r="C12" s="130">
        <v>9</v>
      </c>
      <c r="D12" s="504" t="s">
        <v>443</v>
      </c>
      <c r="E12" s="505" t="s">
        <v>443</v>
      </c>
      <c r="F12" s="131" t="s">
        <v>328</v>
      </c>
      <c r="G12" s="133" t="s">
        <v>347</v>
      </c>
      <c r="H12" s="134" t="s">
        <v>323</v>
      </c>
      <c r="N12" s="519">
        <f aca="true" t="shared" si="8" ref="N12:S12">C14</f>
        <v>11</v>
      </c>
      <c r="O12" s="520" t="str">
        <f t="shared" si="8"/>
        <v>mardi</v>
      </c>
      <c r="P12" s="521">
        <f t="shared" si="8"/>
        <v>41772</v>
      </c>
      <c r="Q12" s="316" t="str">
        <f t="shared" si="8"/>
        <v>Coudray</v>
      </c>
      <c r="R12" s="308" t="str">
        <f t="shared" si="8"/>
        <v>/</v>
      </c>
      <c r="S12" s="114" t="str">
        <f t="shared" si="8"/>
        <v>Val-Grand</v>
      </c>
      <c r="U12" s="522">
        <f aca="true" t="shared" si="9" ref="U12:Z12">C18</f>
        <v>15</v>
      </c>
      <c r="V12" s="523" t="str">
        <f t="shared" si="9"/>
        <v>mardi</v>
      </c>
      <c r="W12" s="524">
        <f t="shared" si="9"/>
        <v>41786</v>
      </c>
      <c r="X12" s="325" t="str">
        <f t="shared" si="9"/>
        <v>Courson</v>
      </c>
      <c r="Y12" s="308" t="str">
        <f t="shared" si="9"/>
        <v>/</v>
      </c>
      <c r="Z12" s="289" t="str">
        <f t="shared" si="9"/>
        <v>Val-Grand</v>
      </c>
    </row>
    <row r="13" spans="3:26" ht="25.5" customHeight="1">
      <c r="C13" s="110">
        <v>10</v>
      </c>
      <c r="D13" s="111" t="s">
        <v>345</v>
      </c>
      <c r="E13" s="112">
        <v>41765</v>
      </c>
      <c r="F13" s="111" t="s">
        <v>346</v>
      </c>
      <c r="G13" s="113" t="s">
        <v>347</v>
      </c>
      <c r="H13" s="114" t="s">
        <v>330</v>
      </c>
      <c r="N13" s="519">
        <f aca="true" t="shared" si="10" ref="N13:S13">C17</f>
        <v>14</v>
      </c>
      <c r="O13" s="520" t="str">
        <f t="shared" si="10"/>
        <v>mardi</v>
      </c>
      <c r="P13" s="521">
        <f t="shared" si="10"/>
        <v>41786</v>
      </c>
      <c r="Q13" s="316" t="str">
        <f t="shared" si="10"/>
        <v>Coudray</v>
      </c>
      <c r="R13" s="308" t="str">
        <f t="shared" si="10"/>
        <v>/</v>
      </c>
      <c r="S13" s="129" t="str">
        <f t="shared" si="10"/>
        <v>Ormesson</v>
      </c>
      <c r="U13" s="296">
        <f aca="true" t="shared" si="11" ref="U13:Z13">C23</f>
        <v>21</v>
      </c>
      <c r="V13" s="297" t="str">
        <f t="shared" si="11"/>
        <v>jeudi</v>
      </c>
      <c r="W13" s="298">
        <f t="shared" si="11"/>
        <v>41802</v>
      </c>
      <c r="X13" s="325" t="str">
        <f t="shared" si="11"/>
        <v>Courson</v>
      </c>
      <c r="Y13" s="308" t="str">
        <f t="shared" si="11"/>
        <v>/</v>
      </c>
      <c r="Z13" s="165" t="str">
        <f t="shared" si="11"/>
        <v>Rochefort</v>
      </c>
    </row>
    <row r="14" spans="3:26" ht="25.5" customHeight="1" thickBot="1">
      <c r="C14" s="115">
        <v>11</v>
      </c>
      <c r="D14" s="116" t="s">
        <v>345</v>
      </c>
      <c r="E14" s="117">
        <v>41772</v>
      </c>
      <c r="F14" s="116" t="s">
        <v>324</v>
      </c>
      <c r="G14" s="118" t="s">
        <v>347</v>
      </c>
      <c r="H14" s="119" t="s">
        <v>346</v>
      </c>
      <c r="N14" s="519">
        <f aca="true" t="shared" si="12" ref="N14:S14">C20</f>
        <v>17</v>
      </c>
      <c r="O14" s="520" t="str">
        <f t="shared" si="12"/>
        <v>lundi</v>
      </c>
      <c r="P14" s="521">
        <f t="shared" si="12"/>
        <v>41792</v>
      </c>
      <c r="Q14" s="317" t="str">
        <f t="shared" si="12"/>
        <v>Coudray</v>
      </c>
      <c r="R14" s="309" t="str">
        <f t="shared" si="12"/>
        <v>/</v>
      </c>
      <c r="S14" s="286" t="str">
        <f t="shared" si="12"/>
        <v>Rochefort</v>
      </c>
      <c r="U14" s="299">
        <f aca="true" t="shared" si="13" ref="U14:Z14">C27</f>
        <v>25</v>
      </c>
      <c r="V14" s="300" t="str">
        <f t="shared" si="13"/>
        <v>mardi</v>
      </c>
      <c r="W14" s="301">
        <f t="shared" si="13"/>
        <v>41814</v>
      </c>
      <c r="X14" s="326" t="str">
        <f t="shared" si="13"/>
        <v>Courson</v>
      </c>
      <c r="Y14" s="309" t="str">
        <f t="shared" si="13"/>
        <v>/</v>
      </c>
      <c r="Z14" s="175" t="str">
        <f t="shared" si="13"/>
        <v>Coudray</v>
      </c>
    </row>
    <row r="15" spans="3:26" ht="25.5" customHeight="1" thickBot="1" thickTop="1">
      <c r="C15" s="135">
        <v>12</v>
      </c>
      <c r="D15" s="136" t="s">
        <v>350</v>
      </c>
      <c r="E15" s="137">
        <v>41773</v>
      </c>
      <c r="F15" s="136" t="s">
        <v>330</v>
      </c>
      <c r="G15" s="138" t="s">
        <v>347</v>
      </c>
      <c r="H15" s="139" t="s">
        <v>323</v>
      </c>
      <c r="N15" s="590" t="s">
        <v>323</v>
      </c>
      <c r="O15" s="590"/>
      <c r="P15" s="590"/>
      <c r="Q15" s="590"/>
      <c r="R15" s="590"/>
      <c r="S15" s="590"/>
      <c r="U15" s="586" t="s">
        <v>329</v>
      </c>
      <c r="V15" s="586"/>
      <c r="W15" s="586"/>
      <c r="X15" s="586"/>
      <c r="Y15" s="586"/>
      <c r="Z15" s="586"/>
    </row>
    <row r="16" spans="3:26" ht="25.5" customHeight="1" thickTop="1">
      <c r="C16" s="120">
        <v>13</v>
      </c>
      <c r="D16" s="121" t="s">
        <v>349</v>
      </c>
      <c r="E16" s="122">
        <v>41786</v>
      </c>
      <c r="F16" s="121" t="s">
        <v>323</v>
      </c>
      <c r="G16" s="123" t="s">
        <v>347</v>
      </c>
      <c r="H16" s="124" t="s">
        <v>330</v>
      </c>
      <c r="N16" s="522">
        <f aca="true" t="shared" si="14" ref="N16:S16">C6</f>
        <v>3</v>
      </c>
      <c r="O16" s="523" t="str">
        <f t="shared" si="14"/>
        <v>vendr.</v>
      </c>
      <c r="P16" s="524">
        <f t="shared" si="14"/>
        <v>41740</v>
      </c>
      <c r="Q16" s="318" t="str">
        <f t="shared" si="14"/>
        <v>Ozoir</v>
      </c>
      <c r="R16" s="307" t="str">
        <f t="shared" si="14"/>
        <v>/</v>
      </c>
      <c r="S16" s="287" t="str">
        <f t="shared" si="14"/>
        <v>Courson</v>
      </c>
      <c r="U16" s="522">
        <v>4</v>
      </c>
      <c r="V16" s="523" t="s">
        <v>348</v>
      </c>
      <c r="W16" s="524">
        <v>41746</v>
      </c>
      <c r="X16" s="321" t="s">
        <v>329</v>
      </c>
      <c r="Y16" s="307" t="str">
        <f>G15</f>
        <v>/</v>
      </c>
      <c r="Z16" s="292" t="s">
        <v>324</v>
      </c>
    </row>
    <row r="17" spans="3:26" ht="25.5" customHeight="1">
      <c r="C17" s="115">
        <v>14</v>
      </c>
      <c r="D17" s="116" t="s">
        <v>345</v>
      </c>
      <c r="E17" s="117">
        <v>41786</v>
      </c>
      <c r="F17" s="116" t="s">
        <v>324</v>
      </c>
      <c r="G17" s="118" t="s">
        <v>347</v>
      </c>
      <c r="H17" s="119" t="s">
        <v>329</v>
      </c>
      <c r="N17" s="519">
        <f aca="true" t="shared" si="15" ref="N17:S17">C10</f>
        <v>7</v>
      </c>
      <c r="O17" s="520" t="str">
        <f t="shared" si="15"/>
        <v>mercr.</v>
      </c>
      <c r="P17" s="521">
        <f t="shared" si="15"/>
        <v>41759</v>
      </c>
      <c r="Q17" s="319" t="str">
        <f t="shared" si="15"/>
        <v>Ozoir</v>
      </c>
      <c r="R17" s="308" t="str">
        <f t="shared" si="15"/>
        <v>/</v>
      </c>
      <c r="S17" s="114" t="str">
        <f t="shared" si="15"/>
        <v>Val-Grand</v>
      </c>
      <c r="U17" s="525">
        <v>5</v>
      </c>
      <c r="V17" s="520" t="s">
        <v>348</v>
      </c>
      <c r="W17" s="521">
        <v>41753</v>
      </c>
      <c r="X17" s="322" t="s">
        <v>329</v>
      </c>
      <c r="Y17" s="308" t="str">
        <f>G25</f>
        <v>/</v>
      </c>
      <c r="Z17" s="285" t="s">
        <v>330</v>
      </c>
    </row>
    <row r="18" spans="3:26" ht="25.5" customHeight="1">
      <c r="C18" s="130">
        <v>15</v>
      </c>
      <c r="D18" s="131" t="s">
        <v>345</v>
      </c>
      <c r="E18" s="132">
        <v>41786</v>
      </c>
      <c r="F18" s="131" t="s">
        <v>328</v>
      </c>
      <c r="G18" s="133" t="s">
        <v>347</v>
      </c>
      <c r="H18" s="134" t="s">
        <v>346</v>
      </c>
      <c r="N18" s="519">
        <f aca="true" t="shared" si="16" ref="N18:S18">C16</f>
        <v>13</v>
      </c>
      <c r="O18" s="520" t="str">
        <f t="shared" si="16"/>
        <v>mercredi</v>
      </c>
      <c r="P18" s="521">
        <f t="shared" si="16"/>
        <v>41786</v>
      </c>
      <c r="Q18" s="319" t="str">
        <f t="shared" si="16"/>
        <v>Ozoir</v>
      </c>
      <c r="R18" s="308" t="str">
        <f t="shared" si="16"/>
        <v>/</v>
      </c>
      <c r="S18" s="285" t="str">
        <f t="shared" si="16"/>
        <v>Rochefort</v>
      </c>
      <c r="U18" s="305">
        <v>22</v>
      </c>
      <c r="V18" s="297" t="s">
        <v>348</v>
      </c>
      <c r="W18" s="298">
        <v>41806</v>
      </c>
      <c r="X18" s="322" t="s">
        <v>329</v>
      </c>
      <c r="Y18" s="308" t="str">
        <f>G26</f>
        <v>/</v>
      </c>
      <c r="Z18" s="124" t="s">
        <v>323</v>
      </c>
    </row>
    <row r="19" spans="3:26" ht="25.5" customHeight="1">
      <c r="C19" s="120">
        <v>16</v>
      </c>
      <c r="D19" s="121" t="s">
        <v>350</v>
      </c>
      <c r="E19" s="122">
        <v>41792</v>
      </c>
      <c r="F19" s="121" t="s">
        <v>323</v>
      </c>
      <c r="G19" s="123" t="s">
        <v>347</v>
      </c>
      <c r="H19" s="124" t="s">
        <v>329</v>
      </c>
      <c r="N19" s="519">
        <f aca="true" t="shared" si="17" ref="N19:S19">C19</f>
        <v>16</v>
      </c>
      <c r="O19" s="520" t="str">
        <f t="shared" si="17"/>
        <v>lundi</v>
      </c>
      <c r="P19" s="521">
        <f t="shared" si="17"/>
        <v>41792</v>
      </c>
      <c r="Q19" s="319" t="str">
        <f t="shared" si="17"/>
        <v>Ozoir</v>
      </c>
      <c r="R19" s="308" t="str">
        <f t="shared" si="17"/>
        <v>/</v>
      </c>
      <c r="S19" s="129" t="str">
        <f t="shared" si="17"/>
        <v>Ormesson</v>
      </c>
      <c r="U19" s="296">
        <v>26</v>
      </c>
      <c r="V19" s="297" t="s">
        <v>348</v>
      </c>
      <c r="W19" s="298">
        <v>41816</v>
      </c>
      <c r="X19" s="322" t="s">
        <v>329</v>
      </c>
      <c r="Y19" s="308" t="str">
        <f>G32</f>
        <v>/</v>
      </c>
      <c r="Z19" s="174" t="s">
        <v>328</v>
      </c>
    </row>
    <row r="20" spans="3:26" ht="25.5" customHeight="1" thickBot="1">
      <c r="C20" s="115">
        <v>17</v>
      </c>
      <c r="D20" s="116" t="s">
        <v>350</v>
      </c>
      <c r="E20" s="117">
        <v>41792</v>
      </c>
      <c r="F20" s="116" t="s">
        <v>324</v>
      </c>
      <c r="G20" s="118" t="s">
        <v>347</v>
      </c>
      <c r="H20" s="119" t="s">
        <v>330</v>
      </c>
      <c r="N20" s="543">
        <f aca="true" t="shared" si="18" ref="N20:S21">C22</f>
        <v>20</v>
      </c>
      <c r="O20" s="544" t="str">
        <f t="shared" si="18"/>
        <v>jeudi</v>
      </c>
      <c r="P20" s="545">
        <f t="shared" si="18"/>
        <v>41802</v>
      </c>
      <c r="Q20" s="320" t="str">
        <f t="shared" si="18"/>
        <v>Ozoir</v>
      </c>
      <c r="R20" s="309" t="str">
        <f t="shared" si="18"/>
        <v>/</v>
      </c>
      <c r="S20" s="169" t="str">
        <f t="shared" si="18"/>
        <v>Coudray</v>
      </c>
      <c r="U20" s="299">
        <v>28</v>
      </c>
      <c r="V20" s="300" t="str">
        <f>D33</f>
        <v>jeudi</v>
      </c>
      <c r="W20" s="301">
        <v>41900</v>
      </c>
      <c r="X20" s="323" t="s">
        <v>329</v>
      </c>
      <c r="Y20" s="309" t="str">
        <f>G33</f>
        <v>/</v>
      </c>
      <c r="Z20" s="290" t="s">
        <v>346</v>
      </c>
    </row>
    <row r="21" spans="3:26" ht="25.5" customHeight="1" thickBot="1" thickTop="1">
      <c r="C21" s="110">
        <v>18</v>
      </c>
      <c r="D21" s="111" t="s">
        <v>345</v>
      </c>
      <c r="E21" s="112">
        <v>41793</v>
      </c>
      <c r="F21" s="111" t="s">
        <v>346</v>
      </c>
      <c r="G21" s="113" t="s">
        <v>347</v>
      </c>
      <c r="H21" s="114" t="s">
        <v>328</v>
      </c>
      <c r="N21" s="302">
        <v>32</v>
      </c>
      <c r="O21" s="303" t="s">
        <v>345</v>
      </c>
      <c r="P21" s="304">
        <v>41933</v>
      </c>
      <c r="Q21" s="269" t="s">
        <v>402</v>
      </c>
      <c r="R21" s="311" t="str">
        <f t="shared" si="18"/>
        <v>/</v>
      </c>
      <c r="S21" s="270" t="s">
        <v>403</v>
      </c>
      <c r="U21" s="302">
        <v>31</v>
      </c>
      <c r="V21" s="303" t="s">
        <v>348</v>
      </c>
      <c r="W21" s="304">
        <v>41921</v>
      </c>
      <c r="X21" s="587" t="s">
        <v>404</v>
      </c>
      <c r="Y21" s="588"/>
      <c r="Z21" s="589"/>
    </row>
    <row r="22" spans="3:19" ht="25.5" customHeight="1" thickTop="1">
      <c r="C22" s="120">
        <v>20</v>
      </c>
      <c r="D22" s="121" t="s">
        <v>348</v>
      </c>
      <c r="E22" s="122">
        <v>41802</v>
      </c>
      <c r="F22" s="121" t="s">
        <v>323</v>
      </c>
      <c r="G22" s="123" t="s">
        <v>347</v>
      </c>
      <c r="H22" s="124" t="s">
        <v>324</v>
      </c>
      <c r="N22" s="166"/>
      <c r="O22" s="166"/>
      <c r="P22" s="167"/>
      <c r="Q22" s="166"/>
      <c r="R22" s="166"/>
      <c r="S22" s="168"/>
    </row>
    <row r="23" spans="3:19" ht="25.5" customHeight="1">
      <c r="C23" s="130">
        <v>21</v>
      </c>
      <c r="D23" s="131" t="s">
        <v>348</v>
      </c>
      <c r="E23" s="132">
        <v>41802</v>
      </c>
      <c r="F23" s="131" t="s">
        <v>328</v>
      </c>
      <c r="G23" s="133" t="s">
        <v>347</v>
      </c>
      <c r="H23" s="134" t="s">
        <v>330</v>
      </c>
      <c r="N23" s="166"/>
      <c r="O23" s="166"/>
      <c r="P23" s="167"/>
      <c r="Q23" s="166"/>
      <c r="R23" s="166"/>
      <c r="S23" s="168"/>
    </row>
    <row r="24" spans="3:19" ht="25.5" customHeight="1">
      <c r="C24" s="125">
        <v>22</v>
      </c>
      <c r="D24" s="126" t="s">
        <v>350</v>
      </c>
      <c r="E24" s="127">
        <v>41806</v>
      </c>
      <c r="F24" s="126" t="s">
        <v>329</v>
      </c>
      <c r="G24" s="128" t="s">
        <v>347</v>
      </c>
      <c r="H24" s="129" t="s">
        <v>323</v>
      </c>
      <c r="N24" s="166"/>
      <c r="O24" s="166"/>
      <c r="P24" s="167"/>
      <c r="Q24" s="166"/>
      <c r="R24" s="166"/>
      <c r="S24" s="168"/>
    </row>
    <row r="25" spans="3:19" ht="25.5" customHeight="1">
      <c r="C25" s="135">
        <v>23</v>
      </c>
      <c r="D25" s="136" t="s">
        <v>345</v>
      </c>
      <c r="E25" s="137">
        <v>41807</v>
      </c>
      <c r="F25" s="136" t="s">
        <v>330</v>
      </c>
      <c r="G25" s="138" t="s">
        <v>347</v>
      </c>
      <c r="H25" s="139" t="s">
        <v>328</v>
      </c>
      <c r="N25" s="166"/>
      <c r="O25" s="166"/>
      <c r="P25" s="167"/>
      <c r="Q25" s="166"/>
      <c r="R25" s="166"/>
      <c r="S25" s="168"/>
    </row>
    <row r="26" spans="3:8" ht="25.5" customHeight="1">
      <c r="C26" s="135">
        <v>24</v>
      </c>
      <c r="D26" s="136" t="s">
        <v>350</v>
      </c>
      <c r="E26" s="137">
        <v>41813</v>
      </c>
      <c r="F26" s="136" t="s">
        <v>330</v>
      </c>
      <c r="G26" s="138" t="s">
        <v>347</v>
      </c>
      <c r="H26" s="139" t="s">
        <v>346</v>
      </c>
    </row>
    <row r="27" spans="3:8" ht="25.5" customHeight="1">
      <c r="C27" s="130">
        <v>25</v>
      </c>
      <c r="D27" s="131" t="s">
        <v>345</v>
      </c>
      <c r="E27" s="132">
        <v>41814</v>
      </c>
      <c r="F27" s="131" t="s">
        <v>328</v>
      </c>
      <c r="G27" s="133" t="s">
        <v>347</v>
      </c>
      <c r="H27" s="134" t="s">
        <v>324</v>
      </c>
    </row>
    <row r="28" spans="3:8" ht="25.5" customHeight="1">
      <c r="C28" s="125">
        <v>26</v>
      </c>
      <c r="D28" s="126" t="s">
        <v>348</v>
      </c>
      <c r="E28" s="127">
        <v>41816</v>
      </c>
      <c r="F28" s="126" t="s">
        <v>329</v>
      </c>
      <c r="G28" s="128" t="s">
        <v>347</v>
      </c>
      <c r="H28" s="129" t="s">
        <v>328</v>
      </c>
    </row>
    <row r="29" spans="3:8" ht="25.5" customHeight="1">
      <c r="C29" s="110">
        <v>27</v>
      </c>
      <c r="D29" s="111" t="s">
        <v>349</v>
      </c>
      <c r="E29" s="112">
        <v>41892</v>
      </c>
      <c r="F29" s="111" t="s">
        <v>346</v>
      </c>
      <c r="G29" s="113" t="s">
        <v>347</v>
      </c>
      <c r="H29" s="114" t="s">
        <v>324</v>
      </c>
    </row>
    <row r="30" spans="3:8" ht="25.5" customHeight="1">
      <c r="C30" s="140">
        <v>28</v>
      </c>
      <c r="D30" s="126" t="s">
        <v>348</v>
      </c>
      <c r="E30" s="127">
        <v>41900</v>
      </c>
      <c r="F30" s="126" t="s">
        <v>329</v>
      </c>
      <c r="G30" s="128" t="s">
        <v>347</v>
      </c>
      <c r="H30" s="129" t="s">
        <v>346</v>
      </c>
    </row>
    <row r="31" spans="3:8" ht="25.5" customHeight="1">
      <c r="C31" s="110">
        <v>19</v>
      </c>
      <c r="D31" s="111" t="s">
        <v>345</v>
      </c>
      <c r="E31" s="112">
        <v>41905</v>
      </c>
      <c r="F31" s="111" t="s">
        <v>346</v>
      </c>
      <c r="G31" s="113" t="s">
        <v>347</v>
      </c>
      <c r="H31" s="114" t="s">
        <v>329</v>
      </c>
    </row>
    <row r="32" spans="3:8" ht="25.5" customHeight="1">
      <c r="C32" s="135">
        <v>30</v>
      </c>
      <c r="D32" s="136" t="s">
        <v>345</v>
      </c>
      <c r="E32" s="137">
        <v>41912</v>
      </c>
      <c r="F32" s="136" t="s">
        <v>330</v>
      </c>
      <c r="G32" s="138" t="s">
        <v>347</v>
      </c>
      <c r="H32" s="139" t="s">
        <v>324</v>
      </c>
    </row>
    <row r="33" spans="3:8" ht="25.5" customHeight="1" thickBot="1">
      <c r="C33" s="156">
        <v>29</v>
      </c>
      <c r="D33" s="157" t="s">
        <v>348</v>
      </c>
      <c r="E33" s="158">
        <v>41907</v>
      </c>
      <c r="F33" s="157" t="s">
        <v>330</v>
      </c>
      <c r="G33" s="159" t="s">
        <v>347</v>
      </c>
      <c r="H33" s="160" t="s">
        <v>329</v>
      </c>
    </row>
    <row r="34" spans="3:8" ht="6.75" customHeight="1" thickTop="1">
      <c r="C34" s="141"/>
      <c r="D34" s="142"/>
      <c r="E34" s="142"/>
      <c r="F34" s="142"/>
      <c r="G34" s="142"/>
      <c r="H34" s="142"/>
    </row>
    <row r="35" spans="3:8" ht="18" customHeight="1" thickBot="1">
      <c r="C35" s="578" t="s">
        <v>351</v>
      </c>
      <c r="D35" s="578"/>
      <c r="E35" s="578"/>
      <c r="F35" s="578"/>
      <c r="G35" s="578"/>
      <c r="H35" s="578"/>
    </row>
    <row r="36" spans="3:8" ht="26.25" customHeight="1" thickBot="1" thickTop="1">
      <c r="C36" s="271">
        <v>31</v>
      </c>
      <c r="D36" s="272" t="s">
        <v>348</v>
      </c>
      <c r="E36" s="273">
        <v>41921</v>
      </c>
      <c r="F36" s="579" t="s">
        <v>352</v>
      </c>
      <c r="G36" s="579"/>
      <c r="H36" s="580"/>
    </row>
    <row r="37" ht="6.75" customHeight="1" thickTop="1"/>
    <row r="38" spans="3:8" ht="18.75" thickBot="1">
      <c r="C38" s="578" t="s">
        <v>400</v>
      </c>
      <c r="D38" s="578"/>
      <c r="E38" s="578"/>
      <c r="F38" s="578"/>
      <c r="G38" s="578"/>
      <c r="H38" s="578"/>
    </row>
    <row r="39" spans="3:8" ht="24.75" customHeight="1" thickBot="1" thickTop="1">
      <c r="C39" s="274">
        <v>32</v>
      </c>
      <c r="D39" s="275" t="s">
        <v>345</v>
      </c>
      <c r="E39" s="276">
        <v>41933</v>
      </c>
      <c r="F39" s="584" t="s">
        <v>401</v>
      </c>
      <c r="G39" s="584"/>
      <c r="H39" s="585"/>
    </row>
    <row r="40" ht="15.75" thickTop="1"/>
  </sheetData>
  <sheetProtection/>
  <mergeCells count="22">
    <mergeCell ref="N1:Z1"/>
    <mergeCell ref="D3:E3"/>
    <mergeCell ref="F3:H3"/>
    <mergeCell ref="J6:L6"/>
    <mergeCell ref="J7:L7"/>
    <mergeCell ref="J3:L3"/>
    <mergeCell ref="U15:Z15"/>
    <mergeCell ref="N9:S9"/>
    <mergeCell ref="N15:S15"/>
    <mergeCell ref="C35:H35"/>
    <mergeCell ref="A10:B10"/>
    <mergeCell ref="N2:Z2"/>
    <mergeCell ref="C38:H38"/>
    <mergeCell ref="F36:H36"/>
    <mergeCell ref="J4:L4"/>
    <mergeCell ref="J5:L5"/>
    <mergeCell ref="F39:H39"/>
    <mergeCell ref="AB3:AG3"/>
    <mergeCell ref="X21:Z21"/>
    <mergeCell ref="N3:S3"/>
    <mergeCell ref="U3:Z3"/>
    <mergeCell ref="U9:Z9"/>
  </mergeCells>
  <printOptions horizontalCentered="1" vertic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scale="90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85" zoomScaleNormal="85" zoomScalePageLayoutView="0" workbookViewId="0" topLeftCell="A45">
      <selection activeCell="A53" sqref="A1:P53"/>
    </sheetView>
  </sheetViews>
  <sheetFormatPr defaultColWidth="11.421875" defaultRowHeight="15"/>
  <cols>
    <col min="1" max="1" width="23.8515625" style="55" customWidth="1"/>
    <col min="2" max="2" width="8.7109375" style="76" customWidth="1"/>
    <col min="3" max="3" width="11.421875" style="76" customWidth="1"/>
    <col min="4" max="4" width="18.7109375" style="77" customWidth="1"/>
    <col min="5" max="16" width="8.7109375" style="55" customWidth="1"/>
    <col min="17" max="16384" width="11.421875" style="55" customWidth="1"/>
  </cols>
  <sheetData>
    <row r="1" spans="2:16" s="53" customFormat="1" ht="69" customHeight="1" thickBot="1" thickTop="1">
      <c r="B1" s="608" t="s">
        <v>398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2:16" s="54" customFormat="1" ht="35.25" customHeight="1" thickTop="1">
      <c r="B2" s="611" t="s">
        <v>315</v>
      </c>
      <c r="C2" s="609" t="s">
        <v>314</v>
      </c>
      <c r="D2" s="619" t="s">
        <v>317</v>
      </c>
      <c r="E2" s="613" t="s">
        <v>316</v>
      </c>
      <c r="F2" s="614"/>
      <c r="G2" s="614"/>
      <c r="H2" s="614"/>
      <c r="I2" s="614"/>
      <c r="J2" s="615"/>
      <c r="K2" s="616" t="s">
        <v>359</v>
      </c>
      <c r="L2" s="617"/>
      <c r="M2" s="617"/>
      <c r="N2" s="617"/>
      <c r="O2" s="617"/>
      <c r="P2" s="618"/>
    </row>
    <row r="3" spans="2:16" ht="91.5" thickBot="1">
      <c r="B3" s="612"/>
      <c r="C3" s="610"/>
      <c r="D3" s="620"/>
      <c r="E3" s="56" t="s">
        <v>318</v>
      </c>
      <c r="F3" s="57" t="s">
        <v>360</v>
      </c>
      <c r="G3" s="57" t="s">
        <v>319</v>
      </c>
      <c r="H3" s="57" t="s">
        <v>320</v>
      </c>
      <c r="I3" s="57" t="s">
        <v>321</v>
      </c>
      <c r="J3" s="58" t="s">
        <v>322</v>
      </c>
      <c r="K3" s="56" t="s">
        <v>318</v>
      </c>
      <c r="L3" s="57" t="s">
        <v>360</v>
      </c>
      <c r="M3" s="57" t="s">
        <v>319</v>
      </c>
      <c r="N3" s="57" t="s">
        <v>320</v>
      </c>
      <c r="O3" s="57" t="s">
        <v>321</v>
      </c>
      <c r="P3" s="58" t="s">
        <v>322</v>
      </c>
    </row>
    <row r="4" spans="2:16" s="59" customFormat="1" ht="24" customHeight="1" thickTop="1">
      <c r="B4" s="102">
        <f>Dates!C5</f>
        <v>2</v>
      </c>
      <c r="C4" s="146">
        <f>Dates!E5</f>
        <v>41723</v>
      </c>
      <c r="D4" s="60" t="s">
        <v>324</v>
      </c>
      <c r="E4" s="433"/>
      <c r="F4" s="395">
        <f>COUDRAY!B8+COUDRAY!O8</f>
        <v>214</v>
      </c>
      <c r="G4" s="432"/>
      <c r="H4" s="343">
        <f>OZOIR!C8+OZOIR!P8</f>
        <v>194</v>
      </c>
      <c r="I4" s="432"/>
      <c r="J4" s="356"/>
      <c r="K4" s="433"/>
      <c r="L4" s="395">
        <f>IF(F4&gt;H4,2,"")</f>
        <v>2</v>
      </c>
      <c r="M4" s="432"/>
      <c r="N4" s="434">
        <f>IF(H4&gt;F4,3,"")</f>
      </c>
      <c r="O4" s="432"/>
      <c r="P4" s="356"/>
    </row>
    <row r="5" spans="2:16" s="59" customFormat="1" ht="24" customHeight="1">
      <c r="B5" s="103">
        <f>Dates!C22</f>
        <v>20</v>
      </c>
      <c r="C5" s="177">
        <f>Dates!E22</f>
        <v>41802</v>
      </c>
      <c r="D5" s="62" t="s">
        <v>323</v>
      </c>
      <c r="E5" s="436"/>
      <c r="F5" s="345">
        <f>COUDRAY!H8+COUDRAY!U8</f>
        <v>242</v>
      </c>
      <c r="G5" s="428"/>
      <c r="H5" s="427">
        <f>OZOIR!J8+OZOIR!W8</f>
        <v>230</v>
      </c>
      <c r="I5" s="435"/>
      <c r="J5" s="357"/>
      <c r="K5" s="436"/>
      <c r="L5" s="437">
        <f>IF(F5&gt;H5,3,"")</f>
        <v>3</v>
      </c>
      <c r="M5" s="428"/>
      <c r="N5" s="427">
        <f>IF(H5&gt;F5,2,"")</f>
      </c>
      <c r="O5" s="428"/>
      <c r="P5" s="357"/>
    </row>
    <row r="6" spans="2:16" s="59" customFormat="1" ht="24" customHeight="1" thickBot="1">
      <c r="B6" s="104"/>
      <c r="C6" s="104"/>
      <c r="D6" s="181" t="s">
        <v>399</v>
      </c>
      <c r="E6" s="440"/>
      <c r="F6" s="408">
        <f>SUM(F4:F5)</f>
        <v>456</v>
      </c>
      <c r="G6" s="438"/>
      <c r="H6" s="408">
        <f>SUM(H4:H5)</f>
        <v>424</v>
      </c>
      <c r="I6" s="438"/>
      <c r="J6" s="439"/>
      <c r="K6" s="440"/>
      <c r="L6" s="441">
        <v>1</v>
      </c>
      <c r="M6" s="438"/>
      <c r="N6" s="441">
        <f>IF(H6&gt;F6,1,"")</f>
      </c>
      <c r="O6" s="438"/>
      <c r="P6" s="358"/>
    </row>
    <row r="7" spans="2:16" s="59" customFormat="1" ht="24" customHeight="1" thickTop="1">
      <c r="B7" s="102">
        <f>Dates!C14</f>
        <v>11</v>
      </c>
      <c r="C7" s="146">
        <f>Dates!E14</f>
        <v>41772</v>
      </c>
      <c r="D7" s="60" t="s">
        <v>327</v>
      </c>
      <c r="E7" s="433"/>
      <c r="F7" s="395">
        <f>COUDRAY!E8+COUDRAY!R8</f>
        <v>243</v>
      </c>
      <c r="G7" s="432"/>
      <c r="H7" s="432"/>
      <c r="I7" s="432"/>
      <c r="J7" s="442">
        <f>'VAL-GRAND'!E8+'VAL-GRAND'!R8</f>
        <v>231</v>
      </c>
      <c r="K7" s="433"/>
      <c r="L7" s="343">
        <f>IF(F7&gt;J7,2,"")</f>
        <v>2</v>
      </c>
      <c r="M7" s="432"/>
      <c r="N7" s="432"/>
      <c r="O7" s="432"/>
      <c r="P7" s="423">
        <f>IF(J7&gt;F7,3,"")</f>
      </c>
    </row>
    <row r="8" spans="2:16" s="59" customFormat="1" ht="24" customHeight="1">
      <c r="B8" s="105">
        <f>Dates!C29</f>
        <v>27</v>
      </c>
      <c r="C8" s="178">
        <v>41892</v>
      </c>
      <c r="D8" s="62" t="s">
        <v>326</v>
      </c>
      <c r="E8" s="436"/>
      <c r="F8" s="345">
        <f>COUDRAY!J8+COUDRAY!W8</f>
        <v>0</v>
      </c>
      <c r="G8" s="428"/>
      <c r="H8" s="443"/>
      <c r="I8" s="428"/>
      <c r="J8" s="444">
        <f>'VAL-GRAND'!W8+'VAL-GRAND'!J8</f>
        <v>0</v>
      </c>
      <c r="K8" s="436"/>
      <c r="L8" s="345">
        <f>IF(F8&gt;J8,3,"")</f>
      </c>
      <c r="M8" s="428"/>
      <c r="N8" s="428"/>
      <c r="O8" s="428"/>
      <c r="P8" s="445">
        <f>IF(J8&gt;F8,2,"")</f>
      </c>
    </row>
    <row r="9" spans="2:16" s="59" customFormat="1" ht="24" customHeight="1" thickBot="1">
      <c r="B9" s="104"/>
      <c r="C9" s="104"/>
      <c r="D9" s="181" t="s">
        <v>325</v>
      </c>
      <c r="E9" s="440"/>
      <c r="F9" s="408">
        <f>SUM(F7:F8)</f>
        <v>243</v>
      </c>
      <c r="G9" s="438"/>
      <c r="H9" s="438"/>
      <c r="I9" s="438"/>
      <c r="J9" s="408">
        <f>SUM(J7:J8)</f>
        <v>231</v>
      </c>
      <c r="K9" s="440"/>
      <c r="L9" s="441"/>
      <c r="M9" s="438"/>
      <c r="N9" s="438"/>
      <c r="O9" s="438"/>
      <c r="P9" s="446">
        <f>IF(J9&gt;F9,1,"")</f>
      </c>
    </row>
    <row r="10" spans="2:16" s="59" customFormat="1" ht="24" customHeight="1" thickTop="1">
      <c r="B10" s="102">
        <f>Dates!C9</f>
        <v>6</v>
      </c>
      <c r="C10" s="146">
        <f>Dates!E9</f>
        <v>41758</v>
      </c>
      <c r="D10" s="60" t="s">
        <v>327</v>
      </c>
      <c r="E10" s="473">
        <f>COURSON!C8+COURSON!P8</f>
        <v>207</v>
      </c>
      <c r="F10" s="395">
        <f>COUDRAY!D8+COUDRAY!Q8</f>
        <v>222</v>
      </c>
      <c r="G10" s="432"/>
      <c r="H10" s="432"/>
      <c r="I10" s="432"/>
      <c r="J10" s="356"/>
      <c r="K10" s="447">
        <f>IF(E10&gt;F10,2,"")</f>
      </c>
      <c r="L10" s="434">
        <f>IF(E10&lt;F10,2,"")</f>
        <v>2</v>
      </c>
      <c r="M10" s="432"/>
      <c r="N10" s="432"/>
      <c r="O10" s="432"/>
      <c r="P10" s="356"/>
    </row>
    <row r="11" spans="2:16" s="59" customFormat="1" ht="24" customHeight="1">
      <c r="B11" s="105">
        <f>Dates!C27</f>
        <v>25</v>
      </c>
      <c r="C11" s="178">
        <f>Dates!E27</f>
        <v>41814</v>
      </c>
      <c r="D11" s="62" t="s">
        <v>328</v>
      </c>
      <c r="E11" s="461">
        <f>COURSON!J8+COURSON!W8</f>
        <v>0</v>
      </c>
      <c r="F11" s="345">
        <f>COUDRAY!I8+COUDRAY!V8</f>
        <v>0</v>
      </c>
      <c r="G11" s="428"/>
      <c r="H11" s="428"/>
      <c r="I11" s="428"/>
      <c r="J11" s="357"/>
      <c r="K11" s="448">
        <f>IF(F11&lt;E11,2,"")</f>
      </c>
      <c r="L11" s="449">
        <f>IF(E11&lt;F11,3,"")</f>
      </c>
      <c r="M11" s="428"/>
      <c r="N11" s="428"/>
      <c r="O11" s="428"/>
      <c r="P11" s="357"/>
    </row>
    <row r="12" spans="1:16" s="59" customFormat="1" ht="24" customHeight="1" thickBot="1">
      <c r="A12" s="340"/>
      <c r="B12" s="104"/>
      <c r="C12" s="104"/>
      <c r="D12" s="181" t="s">
        <v>325</v>
      </c>
      <c r="E12" s="408">
        <f>SUM(E11+E10)</f>
        <v>207</v>
      </c>
      <c r="F12" s="408">
        <f>SUM(F11+F10)</f>
        <v>222</v>
      </c>
      <c r="G12" s="438"/>
      <c r="H12" s="438"/>
      <c r="I12" s="438"/>
      <c r="J12" s="358"/>
      <c r="K12" s="450">
        <f>IF(E12&gt;F12,1,"")</f>
      </c>
      <c r="L12" s="441"/>
      <c r="M12" s="438"/>
      <c r="N12" s="438"/>
      <c r="O12" s="438"/>
      <c r="P12" s="358"/>
    </row>
    <row r="13" spans="2:16" s="59" customFormat="1" ht="24" customHeight="1" thickTop="1">
      <c r="B13" s="106">
        <f>Dates!C4</f>
        <v>1</v>
      </c>
      <c r="C13" s="179">
        <f>Dates!E4</f>
        <v>41716</v>
      </c>
      <c r="D13" s="65" t="s">
        <v>326</v>
      </c>
      <c r="E13" s="460"/>
      <c r="F13" s="451"/>
      <c r="G13" s="426"/>
      <c r="H13" s="473">
        <f>OZOIR!B8+OZOIR!O8</f>
        <v>217</v>
      </c>
      <c r="I13" s="426"/>
      <c r="J13" s="395">
        <f>'VAL-GRAND'!B8+'VAL-GRAND'!O8</f>
        <v>233</v>
      </c>
      <c r="K13" s="433"/>
      <c r="L13" s="452"/>
      <c r="M13" s="432"/>
      <c r="N13" s="434">
        <f>IF(H13&gt;J13,3,"")</f>
      </c>
      <c r="O13" s="432"/>
      <c r="P13" s="423">
        <f>IF(J13&gt;H13,2,"")</f>
        <v>2</v>
      </c>
    </row>
    <row r="14" spans="2:16" s="59" customFormat="1" ht="24" customHeight="1">
      <c r="B14" s="103">
        <f>Dates!C10</f>
        <v>7</v>
      </c>
      <c r="C14" s="177">
        <f>Dates!E10</f>
        <v>41759</v>
      </c>
      <c r="D14" s="78" t="s">
        <v>323</v>
      </c>
      <c r="E14" s="436"/>
      <c r="F14" s="428"/>
      <c r="G14" s="428"/>
      <c r="H14" s="427">
        <f>OZOIR!E8+OZOIR!R8</f>
        <v>212</v>
      </c>
      <c r="I14" s="428"/>
      <c r="J14" s="474">
        <f>'VAL-GRAND'!C8+'VAL-GRAND'!P8</f>
        <v>222</v>
      </c>
      <c r="K14" s="436"/>
      <c r="L14" s="453"/>
      <c r="M14" s="428"/>
      <c r="N14" s="454">
        <f>IF(H14&gt;J14,2,"")</f>
      </c>
      <c r="O14" s="428"/>
      <c r="P14" s="424">
        <f>IF(J14&gt;H14,3,"")</f>
        <v>3</v>
      </c>
    </row>
    <row r="15" spans="2:16" s="59" customFormat="1" ht="24" customHeight="1" thickBot="1">
      <c r="B15" s="107"/>
      <c r="C15" s="104"/>
      <c r="D15" s="181" t="s">
        <v>325</v>
      </c>
      <c r="E15" s="468"/>
      <c r="F15" s="453"/>
      <c r="G15" s="430"/>
      <c r="H15" s="408">
        <f>H14+H13</f>
        <v>429</v>
      </c>
      <c r="I15" s="430"/>
      <c r="J15" s="408">
        <f>J14+J13</f>
        <v>455</v>
      </c>
      <c r="K15" s="440"/>
      <c r="L15" s="455"/>
      <c r="M15" s="438"/>
      <c r="N15" s="408"/>
      <c r="O15" s="438"/>
      <c r="P15" s="425">
        <v>1</v>
      </c>
    </row>
    <row r="16" spans="2:16" s="59" customFormat="1" ht="24" customHeight="1" thickTop="1">
      <c r="B16" s="102">
        <f>Dates!C7</f>
        <v>4</v>
      </c>
      <c r="C16" s="146">
        <f>Dates!E7</f>
        <v>41746</v>
      </c>
      <c r="D16" s="60" t="s">
        <v>329</v>
      </c>
      <c r="E16" s="433"/>
      <c r="F16" s="473">
        <v>200</v>
      </c>
      <c r="G16" s="395">
        <f>ORMESSON!B8+ORMESSON!O8</f>
        <v>215</v>
      </c>
      <c r="H16" s="432"/>
      <c r="I16" s="432"/>
      <c r="J16" s="356"/>
      <c r="K16" s="433"/>
      <c r="L16" s="343">
        <f>IF(F16&gt;G16,3,"")</f>
      </c>
      <c r="M16" s="431">
        <f>IF(G16&gt;F16,2,"")</f>
        <v>2</v>
      </c>
      <c r="N16" s="432"/>
      <c r="O16" s="432"/>
      <c r="P16" s="356"/>
    </row>
    <row r="17" spans="2:16" s="59" customFormat="1" ht="24" customHeight="1">
      <c r="B17" s="105">
        <f>Dates!C17</f>
        <v>14</v>
      </c>
      <c r="C17" s="178">
        <f>Dates!E17</f>
        <v>41786</v>
      </c>
      <c r="D17" s="62" t="s">
        <v>327</v>
      </c>
      <c r="E17" s="436"/>
      <c r="F17" s="399">
        <f>COUDRAY!F8+COUDRAY!S8</f>
        <v>229</v>
      </c>
      <c r="G17" s="449">
        <f>ORMESSON!E8+ORMESSON!R8</f>
        <v>184</v>
      </c>
      <c r="H17" s="428"/>
      <c r="I17" s="428"/>
      <c r="J17" s="357"/>
      <c r="K17" s="436"/>
      <c r="L17" s="345">
        <f>IF(F17&gt;G17,2,"")</f>
        <v>2</v>
      </c>
      <c r="M17" s="427">
        <f>IF(G17&gt;F17,3,"")</f>
      </c>
      <c r="N17" s="428"/>
      <c r="O17" s="428"/>
      <c r="P17" s="357"/>
    </row>
    <row r="18" spans="2:16" s="59" customFormat="1" ht="24" customHeight="1" thickBot="1">
      <c r="B18" s="104"/>
      <c r="C18" s="104"/>
      <c r="D18" s="181" t="s">
        <v>325</v>
      </c>
      <c r="E18" s="440"/>
      <c r="F18" s="408">
        <f>F17+F16</f>
        <v>429</v>
      </c>
      <c r="G18" s="408">
        <f>SUM(G16:G17)</f>
        <v>399</v>
      </c>
      <c r="H18" s="438"/>
      <c r="I18" s="438"/>
      <c r="J18" s="358"/>
      <c r="K18" s="440"/>
      <c r="L18" s="441">
        <f>IF(F18&gt;G18,1,"")</f>
        <v>1</v>
      </c>
      <c r="M18" s="456"/>
      <c r="N18" s="438"/>
      <c r="O18" s="438"/>
      <c r="P18" s="358"/>
    </row>
    <row r="19" spans="2:16" s="59" customFormat="1" ht="24" customHeight="1" thickTop="1">
      <c r="B19" s="102">
        <f>Dates!C13</f>
        <v>10</v>
      </c>
      <c r="C19" s="146">
        <f>Dates!E13</f>
        <v>41765</v>
      </c>
      <c r="D19" s="60" t="s">
        <v>326</v>
      </c>
      <c r="E19" s="433"/>
      <c r="F19" s="452"/>
      <c r="G19" s="432"/>
      <c r="H19" s="432"/>
      <c r="I19" s="473">
        <f>ROCHEFORT!C8+ROCHEFORT!P8</f>
        <v>220</v>
      </c>
      <c r="J19" s="395">
        <f>'VAL-GRAND'!D8+'VAL-GRAND'!Q8</f>
        <v>219</v>
      </c>
      <c r="K19" s="433"/>
      <c r="L19" s="452"/>
      <c r="M19" s="432"/>
      <c r="N19" s="432"/>
      <c r="O19" s="434">
        <f>IF(I19&gt;J19,3,"")</f>
        <v>3</v>
      </c>
      <c r="P19" s="442">
        <f>IF(J19&gt;I19,2,"")</f>
      </c>
    </row>
    <row r="20" spans="2:16" s="59" customFormat="1" ht="24" customHeight="1">
      <c r="B20" s="105">
        <f>Dates!C26</f>
        <v>24</v>
      </c>
      <c r="C20" s="178">
        <f>Dates!E26</f>
        <v>41813</v>
      </c>
      <c r="D20" s="62" t="s">
        <v>330</v>
      </c>
      <c r="E20" s="436"/>
      <c r="F20" s="453"/>
      <c r="G20" s="428"/>
      <c r="H20" s="428"/>
      <c r="I20" s="449">
        <f>ROCHEFORT!I8+ROCHEFORT!V8</f>
        <v>0</v>
      </c>
      <c r="J20" s="449">
        <f>'VAL-GRAND'!I8+'VAL-GRAND'!V8</f>
        <v>0</v>
      </c>
      <c r="K20" s="436"/>
      <c r="L20" s="453"/>
      <c r="M20" s="428"/>
      <c r="N20" s="428"/>
      <c r="O20" s="449">
        <f>IF(I20&gt;J20,2,"")</f>
      </c>
      <c r="P20" s="429">
        <f>IF(J20&gt;I20,3,"")</f>
      </c>
    </row>
    <row r="21" spans="2:16" s="59" customFormat="1" ht="24" customHeight="1" thickBot="1">
      <c r="B21" s="104"/>
      <c r="C21" s="104"/>
      <c r="D21" s="181" t="s">
        <v>325</v>
      </c>
      <c r="E21" s="440"/>
      <c r="F21" s="455"/>
      <c r="G21" s="438"/>
      <c r="H21" s="438"/>
      <c r="I21" s="408">
        <f>SUM(I19:I20)</f>
        <v>220</v>
      </c>
      <c r="J21" s="408">
        <f>SUM(J19:J20)</f>
        <v>219</v>
      </c>
      <c r="K21" s="440"/>
      <c r="L21" s="455"/>
      <c r="M21" s="438"/>
      <c r="N21" s="438"/>
      <c r="O21" s="456"/>
      <c r="P21" s="446">
        <f>IF(I21&lt;J21,1,"")</f>
      </c>
    </row>
    <row r="22" spans="2:16" s="59" customFormat="1" ht="24" customHeight="1" thickTop="1">
      <c r="B22" s="102">
        <f>Dates!C19</f>
        <v>16</v>
      </c>
      <c r="C22" s="146">
        <f>Dates!E19</f>
        <v>41792</v>
      </c>
      <c r="D22" s="60" t="s">
        <v>323</v>
      </c>
      <c r="E22" s="433"/>
      <c r="F22" s="452"/>
      <c r="G22" s="449">
        <f>ORMESSON!F8+ORMESSON!S8</f>
        <v>188</v>
      </c>
      <c r="H22" s="395">
        <f>OZOIR!I8+OZOIR!V8</f>
        <v>221</v>
      </c>
      <c r="I22" s="432"/>
      <c r="J22" s="356"/>
      <c r="K22" s="433"/>
      <c r="L22" s="452"/>
      <c r="M22" s="434">
        <f>IF(H22&lt;G22,3,"")</f>
      </c>
      <c r="N22" s="431">
        <f>IF(H22&gt;G22,2,"")</f>
        <v>2</v>
      </c>
      <c r="O22" s="432"/>
      <c r="P22" s="356"/>
    </row>
    <row r="23" spans="2:16" s="59" customFormat="1" ht="24" customHeight="1">
      <c r="B23" s="105">
        <f>Dates!C24</f>
        <v>22</v>
      </c>
      <c r="C23" s="178">
        <f>Dates!E24</f>
        <v>41806</v>
      </c>
      <c r="D23" s="62" t="s">
        <v>329</v>
      </c>
      <c r="E23" s="436"/>
      <c r="F23" s="453"/>
      <c r="G23" s="449">
        <f>ORMESSON!H8+ORMESSON!U8</f>
        <v>0</v>
      </c>
      <c r="H23" s="449">
        <f>OZOIR!K8+OZOIR!X8</f>
        <v>0</v>
      </c>
      <c r="I23" s="428"/>
      <c r="J23" s="357"/>
      <c r="K23" s="436"/>
      <c r="L23" s="453"/>
      <c r="M23" s="449">
        <f>IF(H23&lt;G23,2,"")</f>
      </c>
      <c r="N23" s="427">
        <f>IF(H23&gt;G23,3,"")</f>
      </c>
      <c r="O23" s="428"/>
      <c r="P23" s="357"/>
    </row>
    <row r="24" spans="2:16" s="59" customFormat="1" ht="24" customHeight="1" thickBot="1">
      <c r="B24" s="104"/>
      <c r="C24" s="104"/>
      <c r="D24" s="181" t="s">
        <v>325</v>
      </c>
      <c r="E24" s="440"/>
      <c r="F24" s="455"/>
      <c r="G24" s="408">
        <f>SUM(G22:G23)</f>
        <v>188</v>
      </c>
      <c r="H24" s="408">
        <f>SUM(H22:H23)</f>
        <v>221</v>
      </c>
      <c r="I24" s="438"/>
      <c r="J24" s="358"/>
      <c r="K24" s="440"/>
      <c r="L24" s="455"/>
      <c r="M24" s="456">
        <f>IF(G24&gt;H24,1,"")</f>
      </c>
      <c r="N24" s="456"/>
      <c r="O24" s="438"/>
      <c r="P24" s="358"/>
    </row>
    <row r="25" spans="2:16" s="59" customFormat="1" ht="24" customHeight="1" thickTop="1">
      <c r="B25" s="102">
        <f>Dates!C18</f>
        <v>15</v>
      </c>
      <c r="C25" s="146">
        <f>Dates!E18</f>
        <v>41786</v>
      </c>
      <c r="D25" s="60" t="s">
        <v>328</v>
      </c>
      <c r="E25" s="395">
        <f>COURSON!F8+COURSON!S8</f>
        <v>213</v>
      </c>
      <c r="F25" s="452"/>
      <c r="G25" s="432"/>
      <c r="H25" s="432"/>
      <c r="I25" s="432"/>
      <c r="J25" s="395">
        <f>'VAL-GRAND'!F8+'VAL-GRAND'!S8</f>
        <v>210</v>
      </c>
      <c r="K25" s="457">
        <f>IF(E25&gt;J25,2,"")</f>
        <v>2</v>
      </c>
      <c r="L25" s="452"/>
      <c r="M25" s="432"/>
      <c r="N25" s="432"/>
      <c r="O25" s="432"/>
      <c r="P25" s="442">
        <f>IF(E25&lt;J25,3,"")</f>
      </c>
    </row>
    <row r="26" spans="2:16" s="59" customFormat="1" ht="24" customHeight="1">
      <c r="B26" s="105">
        <f>Dates!C21</f>
        <v>18</v>
      </c>
      <c r="C26" s="178">
        <f>Dates!E21</f>
        <v>41793</v>
      </c>
      <c r="D26" s="62" t="s">
        <v>326</v>
      </c>
      <c r="E26" s="345">
        <f>COURSON!G8+COURSON!T8</f>
        <v>200</v>
      </c>
      <c r="F26" s="453"/>
      <c r="G26" s="428"/>
      <c r="H26" s="428"/>
      <c r="I26" s="428"/>
      <c r="J26" s="345">
        <f>'VAL-GRAND'!G8+'VAL-GRAND'!T8</f>
        <v>228</v>
      </c>
      <c r="K26" s="448"/>
      <c r="L26" s="453"/>
      <c r="M26" s="428"/>
      <c r="N26" s="428"/>
      <c r="O26" s="428"/>
      <c r="P26" s="445">
        <v>2</v>
      </c>
    </row>
    <row r="27" spans="2:16" s="59" customFormat="1" ht="24" customHeight="1" thickBot="1">
      <c r="B27" s="104"/>
      <c r="C27" s="104"/>
      <c r="D27" s="181" t="s">
        <v>325</v>
      </c>
      <c r="E27" s="408">
        <f>SUM(E25:E26)</f>
        <v>413</v>
      </c>
      <c r="F27" s="455"/>
      <c r="G27" s="438"/>
      <c r="H27" s="438"/>
      <c r="I27" s="438"/>
      <c r="J27" s="408">
        <f>SUM(J25:J26)</f>
        <v>438</v>
      </c>
      <c r="K27" s="458"/>
      <c r="L27" s="455"/>
      <c r="M27" s="438"/>
      <c r="N27" s="438"/>
      <c r="O27" s="438"/>
      <c r="P27" s="446">
        <f>IF(E27&lt;J27,1,"")</f>
        <v>1</v>
      </c>
    </row>
    <row r="28" spans="2:16" s="59" customFormat="1" ht="24" customHeight="1" thickTop="1">
      <c r="B28" s="106">
        <f>Dates!C20</f>
        <v>17</v>
      </c>
      <c r="C28" s="179">
        <f>Dates!E20</f>
        <v>41792</v>
      </c>
      <c r="D28" s="65" t="s">
        <v>327</v>
      </c>
      <c r="E28" s="460"/>
      <c r="F28" s="437">
        <f>COUDRAY!G8+COUDRAY!T8</f>
        <v>238</v>
      </c>
      <c r="G28" s="426"/>
      <c r="H28" s="426"/>
      <c r="I28" s="343">
        <f>ROCHEFORT!F8+ROCHEFORT!S8</f>
        <v>249</v>
      </c>
      <c r="J28" s="459"/>
      <c r="K28" s="460"/>
      <c r="L28" s="437">
        <f>IF(F28&gt;I28,2,"")</f>
      </c>
      <c r="M28" s="426"/>
      <c r="N28" s="426"/>
      <c r="O28" s="454">
        <f>IF(I28&gt;F28,3,"")</f>
        <v>3</v>
      </c>
      <c r="P28" s="459"/>
    </row>
    <row r="29" spans="2:16" s="59" customFormat="1" ht="24" customHeight="1">
      <c r="B29" s="105">
        <f>Dates!C32</f>
        <v>30</v>
      </c>
      <c r="C29" s="178">
        <f>Dates!E32</f>
        <v>41912</v>
      </c>
      <c r="D29" s="62" t="s">
        <v>330</v>
      </c>
      <c r="E29" s="436"/>
      <c r="F29" s="345">
        <f>COUDRAY!K8+COUDRAY!X8</f>
        <v>0</v>
      </c>
      <c r="G29" s="428"/>
      <c r="H29" s="428"/>
      <c r="I29" s="345">
        <f>ROCHEFORT!K8+ROCHEFORT!X8</f>
        <v>0</v>
      </c>
      <c r="J29" s="357"/>
      <c r="K29" s="436"/>
      <c r="L29" s="437">
        <f>IF(F29&gt;I29,3,"")</f>
      </c>
      <c r="M29" s="428"/>
      <c r="N29" s="428"/>
      <c r="O29" s="454">
        <f>IF(I29&gt;F29,2,"")</f>
      </c>
      <c r="P29" s="357"/>
    </row>
    <row r="30" spans="1:16" s="59" customFormat="1" ht="24" customHeight="1" thickBot="1">
      <c r="A30" s="607"/>
      <c r="B30" s="104"/>
      <c r="C30" s="104"/>
      <c r="D30" s="181" t="s">
        <v>325</v>
      </c>
      <c r="E30" s="440"/>
      <c r="F30" s="408">
        <f>SUM(F28:F29)</f>
        <v>238</v>
      </c>
      <c r="G30" s="438"/>
      <c r="H30" s="438"/>
      <c r="I30" s="408">
        <f>SUM(I28:I29)</f>
        <v>249</v>
      </c>
      <c r="J30" s="358"/>
      <c r="K30" s="440"/>
      <c r="L30" s="441">
        <f>IF(F30&gt;I30,1,"")</f>
      </c>
      <c r="M30" s="438"/>
      <c r="N30" s="438"/>
      <c r="O30" s="456"/>
      <c r="P30" s="358"/>
    </row>
    <row r="31" spans="1:16" s="59" customFormat="1" ht="24" customHeight="1" thickTop="1">
      <c r="A31" s="607"/>
      <c r="B31" s="102">
        <f>Dates!C23</f>
        <v>21</v>
      </c>
      <c r="C31" s="146">
        <f>Dates!E23</f>
        <v>41802</v>
      </c>
      <c r="D31" s="60" t="s">
        <v>328</v>
      </c>
      <c r="E31" s="394">
        <f>COURSON!H8+COURSON!U8</f>
        <v>225</v>
      </c>
      <c r="F31" s="432"/>
      <c r="G31" s="432"/>
      <c r="H31" s="432"/>
      <c r="I31" s="395">
        <f>ROCHEFORT!G8+ROCHEFORT!T8</f>
        <v>228</v>
      </c>
      <c r="J31" s="356"/>
      <c r="K31" s="457">
        <f>IF(E31&gt;I31,2,"")</f>
      </c>
      <c r="L31" s="452"/>
      <c r="M31" s="432"/>
      <c r="N31" s="432"/>
      <c r="O31" s="434">
        <f>IF(I31&gt;E31,3,"")</f>
        <v>3</v>
      </c>
      <c r="P31" s="356"/>
    </row>
    <row r="32" spans="1:16" s="59" customFormat="1" ht="24" customHeight="1">
      <c r="A32" s="607"/>
      <c r="B32" s="105">
        <f>Dates!C25</f>
        <v>23</v>
      </c>
      <c r="C32" s="178">
        <f>Dates!E25</f>
        <v>41807</v>
      </c>
      <c r="D32" s="62" t="s">
        <v>330</v>
      </c>
      <c r="E32" s="398">
        <f>COURSON!I8+COURSON!V8</f>
        <v>0</v>
      </c>
      <c r="F32" s="428"/>
      <c r="G32" s="428"/>
      <c r="H32" s="428"/>
      <c r="I32" s="399">
        <f>ROCHEFORT!H8+ROCHEFORT!U8</f>
        <v>0</v>
      </c>
      <c r="J32" s="357"/>
      <c r="K32" s="461">
        <f>IF(E32&gt;I32,3,"")</f>
      </c>
      <c r="L32" s="453"/>
      <c r="M32" s="428"/>
      <c r="N32" s="428"/>
      <c r="O32" s="449">
        <f>IF(I32&gt;E32,2,"")</f>
      </c>
      <c r="P32" s="357"/>
    </row>
    <row r="33" spans="1:16" s="59" customFormat="1" ht="24" customHeight="1" thickBot="1">
      <c r="A33" s="607"/>
      <c r="B33" s="104"/>
      <c r="C33" s="104"/>
      <c r="D33" s="181" t="s">
        <v>325</v>
      </c>
      <c r="E33" s="472">
        <f>E32+E31</f>
        <v>225</v>
      </c>
      <c r="F33" s="438"/>
      <c r="G33" s="438"/>
      <c r="H33" s="438"/>
      <c r="I33" s="408">
        <f>I32+I31</f>
        <v>228</v>
      </c>
      <c r="J33" s="358"/>
      <c r="K33" s="458">
        <f>IF(E33&gt;I33,1,"")</f>
      </c>
      <c r="L33" s="455"/>
      <c r="M33" s="438"/>
      <c r="N33" s="438"/>
      <c r="O33" s="456"/>
      <c r="P33" s="358"/>
    </row>
    <row r="34" spans="1:16" s="59" customFormat="1" ht="24" customHeight="1" thickTop="1">
      <c r="A34" s="607"/>
      <c r="B34" s="102">
        <v>5</v>
      </c>
      <c r="C34" s="146">
        <f>Dates!W17</f>
        <v>41753</v>
      </c>
      <c r="D34" s="60" t="s">
        <v>329</v>
      </c>
      <c r="E34" s="433"/>
      <c r="F34" s="452"/>
      <c r="G34" s="395">
        <f>ORMESSON!C8+ORMESSON!P8</f>
        <v>225</v>
      </c>
      <c r="H34" s="432"/>
      <c r="I34" s="343">
        <f>ROCHEFORT!B8+ROCHEFORT!O8</f>
        <v>216</v>
      </c>
      <c r="J34" s="356"/>
      <c r="K34" s="433"/>
      <c r="L34" s="452"/>
      <c r="M34" s="431">
        <f>IF(G34&gt;I34,2,"")</f>
        <v>2</v>
      </c>
      <c r="N34" s="432"/>
      <c r="O34" s="434">
        <f>IF(I34&gt;G34,3,"")</f>
      </c>
      <c r="P34" s="356"/>
    </row>
    <row r="35" spans="1:16" s="59" customFormat="1" ht="24" customHeight="1">
      <c r="A35" s="607"/>
      <c r="B35" s="105">
        <f>Dates!C33</f>
        <v>29</v>
      </c>
      <c r="C35" s="178">
        <f>Dates!E33</f>
        <v>41907</v>
      </c>
      <c r="D35" s="62" t="s">
        <v>330</v>
      </c>
      <c r="E35" s="436"/>
      <c r="F35" s="453"/>
      <c r="G35" s="399">
        <f>ORMESSON!K8+ORMESSON!X8</f>
        <v>0</v>
      </c>
      <c r="H35" s="428"/>
      <c r="I35" s="399">
        <f>ROCHEFORT!J8+ROCHEFORT!W8</f>
        <v>0</v>
      </c>
      <c r="J35" s="357"/>
      <c r="K35" s="436"/>
      <c r="L35" s="453"/>
      <c r="M35" s="427">
        <f>IF(G35&gt;I35,3,"")</f>
      </c>
      <c r="N35" s="428"/>
      <c r="O35" s="449">
        <f>IF(I35&gt;G35,2,"")</f>
      </c>
      <c r="P35" s="357"/>
    </row>
    <row r="36" spans="1:16" s="59" customFormat="1" ht="24" customHeight="1" thickBot="1">
      <c r="A36" s="607"/>
      <c r="B36" s="104"/>
      <c r="C36" s="104"/>
      <c r="D36" s="181" t="s">
        <v>325</v>
      </c>
      <c r="E36" s="440"/>
      <c r="F36" s="455"/>
      <c r="G36" s="462">
        <f>G35+G34</f>
        <v>225</v>
      </c>
      <c r="H36" s="438"/>
      <c r="I36" s="408">
        <f>I35+I34</f>
        <v>216</v>
      </c>
      <c r="J36" s="358"/>
      <c r="K36" s="440"/>
      <c r="L36" s="455"/>
      <c r="M36" s="456"/>
      <c r="N36" s="438"/>
      <c r="O36" s="456">
        <f>IF(I36&gt;G36,1,"")</f>
      </c>
      <c r="P36" s="358"/>
    </row>
    <row r="37" spans="1:16" s="59" customFormat="1" ht="24" customHeight="1" thickTop="1">
      <c r="A37" s="607"/>
      <c r="B37" s="102">
        <f>Dates!C11</f>
        <v>8</v>
      </c>
      <c r="C37" s="146">
        <v>41765</v>
      </c>
      <c r="D37" s="60" t="s">
        <v>328</v>
      </c>
      <c r="E37" s="394">
        <f>COURSON!D8+COURSON!Q8</f>
        <v>200</v>
      </c>
      <c r="F37" s="452"/>
      <c r="G37" s="343">
        <f>ORMESSON!D8+ORMESSON!Q8</f>
        <v>163</v>
      </c>
      <c r="H37" s="432"/>
      <c r="I37" s="432"/>
      <c r="J37" s="356"/>
      <c r="K37" s="457">
        <f>IF(E37&gt;G37,2,"")</f>
        <v>2</v>
      </c>
      <c r="L37" s="452"/>
      <c r="M37" s="463">
        <f>IF(G37&gt;E37,3,"")</f>
      </c>
      <c r="N37" s="432"/>
      <c r="O37" s="432"/>
      <c r="P37" s="356"/>
    </row>
    <row r="38" spans="1:16" s="59" customFormat="1" ht="24" customHeight="1">
      <c r="A38" s="607"/>
      <c r="B38" s="105">
        <f>Dates!C28</f>
        <v>26</v>
      </c>
      <c r="C38" s="178">
        <f>Dates!E28</f>
        <v>41816</v>
      </c>
      <c r="D38" s="62" t="s">
        <v>329</v>
      </c>
      <c r="E38" s="398">
        <f>COURSON!K8+COURSON!X8</f>
        <v>0</v>
      </c>
      <c r="F38" s="453"/>
      <c r="G38" s="399">
        <f>ORMESSON!I8+ORMESSON!V8</f>
        <v>0</v>
      </c>
      <c r="H38" s="428"/>
      <c r="I38" s="428"/>
      <c r="J38" s="357"/>
      <c r="K38" s="461">
        <f>IF(E38&gt;G38,3,"")</f>
      </c>
      <c r="L38" s="453"/>
      <c r="M38" s="464">
        <f>IF(G38&gt;E38,2,"")</f>
      </c>
      <c r="N38" s="428"/>
      <c r="O38" s="428"/>
      <c r="P38" s="357"/>
    </row>
    <row r="39" spans="1:16" s="59" customFormat="1" ht="24" customHeight="1" thickBot="1">
      <c r="A39" s="607"/>
      <c r="B39" s="104"/>
      <c r="C39" s="104"/>
      <c r="D39" s="181" t="s">
        <v>325</v>
      </c>
      <c r="E39" s="472">
        <f>SUM(E37:E38)</f>
        <v>200</v>
      </c>
      <c r="F39" s="455"/>
      <c r="G39" s="462">
        <f>SUM(G37:G38)</f>
        <v>163</v>
      </c>
      <c r="H39" s="438"/>
      <c r="I39" s="438"/>
      <c r="J39" s="358"/>
      <c r="K39" s="458"/>
      <c r="L39" s="455"/>
      <c r="M39" s="456">
        <f>IF(G39&gt;E39,1,"")</f>
      </c>
      <c r="N39" s="438"/>
      <c r="O39" s="438"/>
      <c r="P39" s="358"/>
    </row>
    <row r="40" spans="1:16" s="59" customFormat="1" ht="24" customHeight="1" thickTop="1">
      <c r="A40" s="607"/>
      <c r="B40" s="108">
        <f>Dates!C6</f>
        <v>3</v>
      </c>
      <c r="C40" s="146">
        <f>Dates!E6</f>
        <v>41740</v>
      </c>
      <c r="D40" s="60" t="s">
        <v>323</v>
      </c>
      <c r="E40" s="342">
        <f>COURSON!B8+COURSON!O8</f>
        <v>220</v>
      </c>
      <c r="F40" s="452"/>
      <c r="G40" s="432"/>
      <c r="H40" s="395">
        <f>OZOIR!D8+OZOIR!Q8</f>
        <v>229</v>
      </c>
      <c r="I40" s="432"/>
      <c r="J40" s="356"/>
      <c r="K40" s="447">
        <f>IF(E40&gt;H40,3,"")</f>
      </c>
      <c r="L40" s="452"/>
      <c r="M40" s="432"/>
      <c r="N40" s="431">
        <f>IF(H40&gt;E40,2,"")</f>
        <v>2</v>
      </c>
      <c r="O40" s="432"/>
      <c r="P40" s="356"/>
    </row>
    <row r="41" spans="1:16" s="59" customFormat="1" ht="24" customHeight="1">
      <c r="A41" s="607"/>
      <c r="B41" s="105">
        <f>Dates!C12</f>
        <v>9</v>
      </c>
      <c r="C41" s="178" t="str">
        <f>Dates!E12</f>
        <v>?</v>
      </c>
      <c r="D41" s="62" t="s">
        <v>328</v>
      </c>
      <c r="E41" s="398">
        <f>COURSON!E8+COURSON!R8</f>
        <v>0</v>
      </c>
      <c r="F41" s="453"/>
      <c r="G41" s="428"/>
      <c r="H41" s="399">
        <f>OZOIR!F8+OZOIR!S8</f>
        <v>0</v>
      </c>
      <c r="I41" s="428"/>
      <c r="J41" s="357"/>
      <c r="K41" s="448">
        <f>IF(E41&gt;H41,2,"")</f>
      </c>
      <c r="L41" s="453"/>
      <c r="M41" s="428"/>
      <c r="N41" s="427">
        <f>IF(H41&gt;E41,3,"")</f>
      </c>
      <c r="O41" s="428"/>
      <c r="P41" s="357"/>
    </row>
    <row r="42" spans="1:17" s="59" customFormat="1" ht="24" customHeight="1" thickBot="1">
      <c r="A42" s="607"/>
      <c r="B42" s="104"/>
      <c r="C42" s="104"/>
      <c r="D42" s="181" t="s">
        <v>325</v>
      </c>
      <c r="E42" s="472">
        <f>SUM(E40:E41)</f>
        <v>220</v>
      </c>
      <c r="F42" s="455"/>
      <c r="G42" s="438"/>
      <c r="H42" s="408">
        <f>SUM(H40:H41)</f>
        <v>229</v>
      </c>
      <c r="I42" s="438"/>
      <c r="J42" s="358"/>
      <c r="K42" s="458"/>
      <c r="L42" s="455"/>
      <c r="M42" s="438"/>
      <c r="N42" s="456"/>
      <c r="O42" s="438"/>
      <c r="P42" s="358"/>
      <c r="Q42" s="145"/>
    </row>
    <row r="43" spans="1:16" s="59" customFormat="1" ht="24" customHeight="1" thickTop="1">
      <c r="A43" s="607"/>
      <c r="B43" s="102">
        <f>Dates!C15</f>
        <v>12</v>
      </c>
      <c r="C43" s="146">
        <f>Dates!E15</f>
        <v>41773</v>
      </c>
      <c r="D43" s="60" t="s">
        <v>330</v>
      </c>
      <c r="E43" s="433"/>
      <c r="F43" s="452"/>
      <c r="G43" s="432"/>
      <c r="H43" s="395">
        <f>OZOIR!G8+OZOIR!T8</f>
        <v>0</v>
      </c>
      <c r="I43" s="395">
        <f>ROCHEFORT!D8+ROCHEFORT!Q8</f>
        <v>0</v>
      </c>
      <c r="J43" s="356"/>
      <c r="K43" s="433"/>
      <c r="L43" s="452"/>
      <c r="M43" s="432"/>
      <c r="N43" s="434">
        <f>IF(H43&gt;I43,3,"")</f>
      </c>
      <c r="O43" s="431">
        <f>IF(I43&gt;H43,2,"")</f>
      </c>
      <c r="P43" s="356"/>
    </row>
    <row r="44" spans="1:16" s="59" customFormat="1" ht="24" customHeight="1">
      <c r="A44" s="607"/>
      <c r="B44" s="105">
        <f>Dates!C16</f>
        <v>13</v>
      </c>
      <c r="C44" s="179">
        <f>Dates!E16</f>
        <v>41786</v>
      </c>
      <c r="D44" s="62" t="s">
        <v>323</v>
      </c>
      <c r="E44" s="436"/>
      <c r="F44" s="453"/>
      <c r="G44" s="428"/>
      <c r="H44" s="399">
        <f>OZOIR!H8+OZOIR!U8</f>
        <v>208</v>
      </c>
      <c r="I44" s="345">
        <f>ROCHEFORT!E8+ROCHEFORT!R8</f>
        <v>198</v>
      </c>
      <c r="J44" s="357"/>
      <c r="K44" s="436"/>
      <c r="L44" s="453"/>
      <c r="M44" s="428"/>
      <c r="N44" s="449">
        <f>IF(H44&gt;I44,2,"")</f>
        <v>2</v>
      </c>
      <c r="O44" s="427">
        <f>IF(I44&gt;H44,3,"")</f>
      </c>
      <c r="P44" s="357"/>
    </row>
    <row r="45" spans="1:16" s="59" customFormat="1" ht="24" customHeight="1" thickBot="1">
      <c r="A45" s="607"/>
      <c r="B45" s="104"/>
      <c r="C45" s="104"/>
      <c r="D45" s="181" t="s">
        <v>325</v>
      </c>
      <c r="E45" s="440"/>
      <c r="F45" s="455"/>
      <c r="G45" s="438"/>
      <c r="H45" s="408">
        <f>SUM(H43:H44)</f>
        <v>208</v>
      </c>
      <c r="I45" s="408">
        <f>SUM(I43:I44)</f>
        <v>198</v>
      </c>
      <c r="J45" s="358"/>
      <c r="K45" s="440"/>
      <c r="L45" s="455"/>
      <c r="M45" s="438"/>
      <c r="N45" s="456"/>
      <c r="O45" s="456">
        <f>IF(I45&gt;H45,1,"")</f>
      </c>
      <c r="P45" s="358"/>
    </row>
    <row r="46" spans="1:16" s="59" customFormat="1" ht="24" customHeight="1" thickTop="1">
      <c r="A46" s="607"/>
      <c r="B46" s="106">
        <v>19</v>
      </c>
      <c r="C46" s="179">
        <f>Dates!P8</f>
        <v>41905</v>
      </c>
      <c r="D46" s="65" t="s">
        <v>326</v>
      </c>
      <c r="E46" s="433"/>
      <c r="F46" s="452"/>
      <c r="G46" s="395">
        <f>'VAL-GRAND'!H8+'VAL-GRAND'!U8</f>
        <v>0</v>
      </c>
      <c r="H46" s="432"/>
      <c r="I46" s="432"/>
      <c r="J46" s="465">
        <f>'VAL-GRAND'!H8+'VAL-GRAND'!U8</f>
        <v>0</v>
      </c>
      <c r="K46" s="460"/>
      <c r="L46" s="466"/>
      <c r="M46" s="454">
        <f>IF(G46&gt;J46,3,"")</f>
      </c>
      <c r="N46" s="426"/>
      <c r="O46" s="426"/>
      <c r="P46" s="424">
        <f>IF(J46&gt;G46,2,"")</f>
      </c>
    </row>
    <row r="47" spans="1:16" s="59" customFormat="1" ht="24" customHeight="1">
      <c r="A47" s="607"/>
      <c r="B47" s="105">
        <f>Dates!C30</f>
        <v>28</v>
      </c>
      <c r="C47" s="178">
        <f>Dates!E30</f>
        <v>41900</v>
      </c>
      <c r="D47" s="62" t="s">
        <v>329</v>
      </c>
      <c r="E47" s="436"/>
      <c r="F47" s="453"/>
      <c r="G47" s="399">
        <f>ORMESSON!J8+ORMESSON!W8</f>
        <v>0</v>
      </c>
      <c r="H47" s="428"/>
      <c r="I47" s="428"/>
      <c r="J47" s="467">
        <f>'VAL-GRAND'!K8+'VAL-GRAND'!X8</f>
        <v>0</v>
      </c>
      <c r="K47" s="436"/>
      <c r="L47" s="453"/>
      <c r="M47" s="454">
        <f>IF(G47&gt;J47,2,"")</f>
      </c>
      <c r="N47" s="428"/>
      <c r="O47" s="428"/>
      <c r="P47" s="424">
        <f>IF(J47&gt;G47,3,"")</f>
      </c>
    </row>
    <row r="48" spans="1:16" s="59" customFormat="1" ht="24" customHeight="1" thickBot="1">
      <c r="A48" s="607"/>
      <c r="B48" s="104"/>
      <c r="C48" s="104"/>
      <c r="D48" s="181" t="s">
        <v>325</v>
      </c>
      <c r="E48" s="440"/>
      <c r="F48" s="455"/>
      <c r="G48" s="462">
        <f>SUM(G46:G47)</f>
        <v>0</v>
      </c>
      <c r="H48" s="438"/>
      <c r="I48" s="438"/>
      <c r="J48" s="425">
        <f>SUM(J46:J47)</f>
        <v>0</v>
      </c>
      <c r="K48" s="468"/>
      <c r="L48" s="469"/>
      <c r="M48" s="470">
        <f>IF(G48&gt;J48,1,"")</f>
      </c>
      <c r="N48" s="430"/>
      <c r="O48" s="430"/>
      <c r="P48" s="471">
        <f>IF(J48&gt;G48,1,"")</f>
      </c>
    </row>
    <row r="49" spans="1:16" s="59" customFormat="1" ht="22.5" customHeight="1" thickTop="1">
      <c r="A49" s="607"/>
      <c r="B49" s="627" t="s">
        <v>332</v>
      </c>
      <c r="C49" s="628"/>
      <c r="D49" s="629"/>
      <c r="E49" s="66" t="s">
        <v>333</v>
      </c>
      <c r="F49" s="67" t="s">
        <v>334</v>
      </c>
      <c r="G49" s="67" t="s">
        <v>335</v>
      </c>
      <c r="H49" s="67" t="s">
        <v>336</v>
      </c>
      <c r="I49" s="67" t="s">
        <v>337</v>
      </c>
      <c r="J49" s="68" t="s">
        <v>338</v>
      </c>
      <c r="K49" s="66" t="s">
        <v>333</v>
      </c>
      <c r="L49" s="67" t="s">
        <v>361</v>
      </c>
      <c r="M49" s="67" t="s">
        <v>335</v>
      </c>
      <c r="N49" s="67" t="s">
        <v>336</v>
      </c>
      <c r="O49" s="67" t="s">
        <v>337</v>
      </c>
      <c r="P49" s="68" t="s">
        <v>338</v>
      </c>
    </row>
    <row r="50" spans="1:20" s="72" customFormat="1" ht="24.75" customHeight="1" thickBot="1">
      <c r="A50" s="607"/>
      <c r="B50" s="630" t="s">
        <v>325</v>
      </c>
      <c r="C50" s="631"/>
      <c r="D50" s="632"/>
      <c r="E50" s="69">
        <f>E10+E11+E25+E26+E31+E32+E37+E38+E40+E41</f>
        <v>1265</v>
      </c>
      <c r="F50" s="70">
        <f>F4+F5+F7+F8+F10+F11+F16+F17+F28+F29</f>
        <v>1588</v>
      </c>
      <c r="G50" s="70">
        <f>G16+G17+G22+G23+G34+G35+G37+G38+G46+G47</f>
        <v>975</v>
      </c>
      <c r="H50" s="70">
        <f>H4+H5+H13+H14+H22+H23+H40+H41+H43+H44</f>
        <v>1511</v>
      </c>
      <c r="I50" s="70">
        <f>I19+I20+I28+I29+I31+I32+I34+I35+I43+I44+J46+J47</f>
        <v>1111</v>
      </c>
      <c r="J50" s="71">
        <f>J7+J8+J13+J14+J19+J20+J25+J26+J46+J47</f>
        <v>1343</v>
      </c>
      <c r="K50" s="506">
        <f aca="true" t="shared" si="0" ref="K50:P50">SUM(K4:K48)</f>
        <v>4</v>
      </c>
      <c r="L50" s="506">
        <f t="shared" si="0"/>
        <v>13</v>
      </c>
      <c r="M50" s="506">
        <f t="shared" si="0"/>
        <v>4</v>
      </c>
      <c r="N50" s="506">
        <f t="shared" si="0"/>
        <v>6</v>
      </c>
      <c r="O50" s="506">
        <f t="shared" si="0"/>
        <v>9</v>
      </c>
      <c r="P50" s="359">
        <f t="shared" si="0"/>
        <v>9</v>
      </c>
      <c r="Q50" s="54"/>
      <c r="R50" s="54"/>
      <c r="S50" s="54"/>
      <c r="T50" s="54"/>
    </row>
    <row r="51" spans="1:20" s="54" customFormat="1" ht="27.75" thickBot="1" thickTop="1">
      <c r="A51" s="607"/>
      <c r="B51" s="633" t="s">
        <v>339</v>
      </c>
      <c r="C51" s="634"/>
      <c r="D51" s="635"/>
      <c r="E51" s="154"/>
      <c r="F51" s="155"/>
      <c r="G51" s="155"/>
      <c r="H51" s="155"/>
      <c r="I51" s="155"/>
      <c r="J51" s="184"/>
      <c r="K51" s="183"/>
      <c r="L51" s="74"/>
      <c r="M51" s="73"/>
      <c r="N51" s="73"/>
      <c r="O51" s="73"/>
      <c r="P51" s="180"/>
      <c r="Q51" s="59"/>
      <c r="R51" s="59"/>
      <c r="S51" s="59"/>
      <c r="T51" s="59"/>
    </row>
    <row r="52" spans="2:16" ht="40.5" customHeight="1" thickBot="1" thickTop="1">
      <c r="B52" s="626" t="s">
        <v>340</v>
      </c>
      <c r="C52" s="624"/>
      <c r="D52" s="624"/>
      <c r="E52" s="624"/>
      <c r="F52" s="624"/>
      <c r="G52" s="624"/>
      <c r="H52" s="624"/>
      <c r="I52" s="624"/>
      <c r="J52" s="625"/>
      <c r="K52" s="624" t="s">
        <v>341</v>
      </c>
      <c r="L52" s="624"/>
      <c r="M52" s="624"/>
      <c r="N52" s="624"/>
      <c r="O52" s="624"/>
      <c r="P52" s="625"/>
    </row>
    <row r="53" spans="2:16" s="75" customFormat="1" ht="38.25" customHeight="1" thickBot="1" thickTop="1">
      <c r="B53" s="621" t="s">
        <v>331</v>
      </c>
      <c r="C53" s="622"/>
      <c r="D53" s="622"/>
      <c r="E53" s="622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23"/>
    </row>
    <row r="54" spans="2:16" s="75" customFormat="1" ht="26.25" thickTop="1"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</row>
  </sheetData>
  <sheetProtection password="C429" sheet="1"/>
  <mergeCells count="13">
    <mergeCell ref="B53:P53"/>
    <mergeCell ref="K52:P52"/>
    <mergeCell ref="B52:J52"/>
    <mergeCell ref="B49:D49"/>
    <mergeCell ref="B50:D50"/>
    <mergeCell ref="B51:D51"/>
    <mergeCell ref="A30:A51"/>
    <mergeCell ref="B1:P1"/>
    <mergeCell ref="C2:C3"/>
    <mergeCell ref="B2:B3"/>
    <mergeCell ref="E2:J2"/>
    <mergeCell ref="K2:P2"/>
    <mergeCell ref="D2:D3"/>
  </mergeCells>
  <conditionalFormatting sqref="F5 J14 J8 H5 F8 E11:F11 H14 E50:J50">
    <cfRule type="cellIs" priority="857" dxfId="112" operator="equal">
      <formula>0</formula>
    </cfRule>
  </conditionalFormatting>
  <conditionalFormatting sqref="N45:O45 N15 L18:M18 O21:P21 M24:N24 P27 K27 L30 O30 O33 K33 M36 O36 P48 M48 L9 K39 M39 K42 N42 P15">
    <cfRule type="cellIs" priority="856" dxfId="113" operator="equal" stopIfTrue="1">
      <formula>1</formula>
    </cfRule>
  </conditionalFormatting>
  <conditionalFormatting sqref="H6 F9 J9 E12:F12 H15 J15 F18 I21:J21 H24 E27 J27 F30 I30 E33 I33 I36 E39 E42 H42 H45:I45 J48">
    <cfRule type="cellIs" priority="854" dxfId="112" operator="equal" stopIfTrue="1">
      <formula>$H$4</formula>
    </cfRule>
    <cfRule type="cellIs" priority="855" dxfId="112" operator="equal" stopIfTrue="1">
      <formula>0</formula>
    </cfRule>
  </conditionalFormatting>
  <conditionalFormatting sqref="H6 F9 J9 E12:F12 H15 J15 F18 I21:J21 H24 E27 J27 F30 I30 E33 I33 I36 E39 E42 H42 H45:I45 J48">
    <cfRule type="cellIs" priority="852" dxfId="112" operator="equal" stopIfTrue="1">
      <formula>$F$4</formula>
    </cfRule>
    <cfRule type="cellIs" priority="853" dxfId="112" operator="equal" stopIfTrue="1">
      <formula>0</formula>
    </cfRule>
  </conditionalFormatting>
  <conditionalFormatting sqref="F9 J9 E12:F12 H15 J15 F18 I21:J21 H24 E27 J27 F30 I30 E33 I33 I36 E39 E42 H42 H45:I45 J48">
    <cfRule type="cellIs" priority="842" dxfId="112" operator="lessThan" stopIfTrue="1">
      <formula>0</formula>
    </cfRule>
    <cfRule type="cellIs" priority="843" dxfId="112" operator="lessThan" stopIfTrue="1">
      <formula>1</formula>
    </cfRule>
    <cfRule type="cellIs" priority="844" dxfId="112" operator="lessThan" stopIfTrue="1">
      <formula>1</formula>
    </cfRule>
    <cfRule type="cellIs" priority="845" dxfId="114" operator="lessThan" stopIfTrue="1">
      <formula>1</formula>
    </cfRule>
    <cfRule type="cellIs" priority="846" dxfId="112" operator="lessThan" stopIfTrue="1">
      <formula>1</formula>
    </cfRule>
    <cfRule type="cellIs" priority="847" dxfId="115" operator="lessThan" stopIfTrue="1">
      <formula>1</formula>
    </cfRule>
    <cfRule type="cellIs" priority="848" dxfId="112" operator="lessThan" stopIfTrue="1">
      <formula>1</formula>
    </cfRule>
    <cfRule type="cellIs" priority="849" dxfId="112" operator="lessThan" stopIfTrue="1">
      <formula>1</formula>
    </cfRule>
    <cfRule type="cellIs" priority="850" dxfId="112" operator="equal" stopIfTrue="1">
      <formula>$F$4</formula>
    </cfRule>
    <cfRule type="cellIs" priority="851" dxfId="112" operator="equal" stopIfTrue="1">
      <formula>0</formula>
    </cfRule>
  </conditionalFormatting>
  <conditionalFormatting sqref="H6 F9 J9 E12:F12 H15 J15 F18 I21:J21 H24 E27 J27 F30 I30 E33 I33 I36 E39 E42 H42 H45:I45 J48">
    <cfRule type="cellIs" priority="839" dxfId="112" operator="lessThan" stopIfTrue="1">
      <formula>1</formula>
    </cfRule>
    <cfRule type="cellIs" priority="840" dxfId="112" operator="equal" stopIfTrue="1">
      <formula>$F$4</formula>
    </cfRule>
    <cfRule type="cellIs" priority="841" dxfId="112" operator="equal" stopIfTrue="1">
      <formula>0</formula>
    </cfRule>
  </conditionalFormatting>
  <conditionalFormatting sqref="K12:L12 N15 P15">
    <cfRule type="cellIs" priority="831" dxfId="112" operator="lessThan" stopIfTrue="1">
      <formula>1</formula>
    </cfRule>
    <cfRule type="cellIs" priority="832" dxfId="114" operator="lessThan" stopIfTrue="1">
      <formula>1</formula>
    </cfRule>
    <cfRule type="cellIs" priority="833" dxfId="112" operator="lessThan" stopIfTrue="1">
      <formula>1</formula>
    </cfRule>
    <cfRule type="cellIs" priority="834" dxfId="115" operator="lessThan" stopIfTrue="1">
      <formula>1</formula>
    </cfRule>
    <cfRule type="cellIs" priority="835" dxfId="112" operator="lessThan" stopIfTrue="1">
      <formula>1</formula>
    </cfRule>
    <cfRule type="cellIs" priority="836" dxfId="112" operator="lessThan" stopIfTrue="1">
      <formula>1</formula>
    </cfRule>
    <cfRule type="cellIs" priority="837" dxfId="112" operator="equal" stopIfTrue="1">
      <formula>$F$4</formula>
    </cfRule>
    <cfRule type="cellIs" priority="838" dxfId="112" operator="equal" stopIfTrue="1">
      <formula>0</formula>
    </cfRule>
  </conditionalFormatting>
  <conditionalFormatting sqref="F9 J9 E12:F12 H15 J15 F18 I21:J21 H24 E27 J27 F30 I30 E33 I33 I36 E39 E42 H42 H45:I45 J48">
    <cfRule type="cellIs" priority="827" dxfId="115" operator="lessThan" stopIfTrue="1">
      <formula>1</formula>
    </cfRule>
    <cfRule type="cellIs" priority="828" dxfId="112" operator="lessThan" stopIfTrue="1">
      <formula>1</formula>
    </cfRule>
    <cfRule type="cellIs" priority="829" dxfId="112" operator="equal" stopIfTrue="1">
      <formula>$F$4</formula>
    </cfRule>
    <cfRule type="cellIs" priority="830" dxfId="112" operator="equal" stopIfTrue="1">
      <formula>0</formula>
    </cfRule>
  </conditionalFormatting>
  <conditionalFormatting sqref="F6 H6 F9 J9 E12:F12 H15 J15 F18 I21:J21 H24 E27 J27 F30 I30 E33 I33 I36 E39 E42 H42 H45:I45 J48">
    <cfRule type="cellIs" priority="825" dxfId="112" operator="equal" stopIfTrue="1">
      <formula>$F$4</formula>
    </cfRule>
    <cfRule type="cellIs" priority="826" dxfId="112" operator="lessThan" stopIfTrue="1">
      <formula>10</formula>
    </cfRule>
  </conditionalFormatting>
  <conditionalFormatting sqref="J9 E12:F12 H15 J15 F18 I21:J21 H24 E27 J27 F30 I30 E33 I33 I36 E39 E42 H42 H45:I45 J48">
    <cfRule type="cellIs" priority="824" dxfId="112" operator="equal" stopIfTrue="1">
      <formula>$J$7</formula>
    </cfRule>
  </conditionalFormatting>
  <conditionalFormatting sqref="G24">
    <cfRule type="cellIs" priority="821" dxfId="112" operator="lessThan" stopIfTrue="1">
      <formula>200</formula>
    </cfRule>
    <cfRule type="cellIs" priority="822" dxfId="112" operator="equal" stopIfTrue="1">
      <formula>$G$22</formula>
    </cfRule>
    <cfRule type="cellIs" priority="823" dxfId="114" operator="equal" stopIfTrue="1">
      <formula>$G$22</formula>
    </cfRule>
  </conditionalFormatting>
  <conditionalFormatting sqref="H24 E27 J27 F30 I30 E33 I33 I36 E39 E42 H42 H45:I45 J48">
    <cfRule type="cellIs" priority="820" dxfId="112" operator="equal" stopIfTrue="1">
      <formula>$H$22</formula>
    </cfRule>
  </conditionalFormatting>
  <conditionalFormatting sqref="E27 J27 F30 I30 E33 I33 I36 E39 E42 H42 H45:I45 J48">
    <cfRule type="cellIs" priority="819" dxfId="112" operator="equal" stopIfTrue="1">
      <formula>$E$25</formula>
    </cfRule>
  </conditionalFormatting>
  <conditionalFormatting sqref="J27 F30 I30 E33 I33 I36 E39 E42 H42 H45:I45 J48">
    <cfRule type="cellIs" priority="818" dxfId="112" operator="equal" stopIfTrue="1">
      <formula>$J$25</formula>
    </cfRule>
  </conditionalFormatting>
  <conditionalFormatting sqref="F30 I30 E33 I33 I36 E39 E42 H42 H45:I45 J48">
    <cfRule type="cellIs" priority="817" dxfId="112" operator="equal" stopIfTrue="1">
      <formula>$F$28</formula>
    </cfRule>
  </conditionalFormatting>
  <conditionalFormatting sqref="I30 E33 I33 I36 E39 E42 H42 H45:I45 J48">
    <cfRule type="cellIs" priority="816" dxfId="112" operator="equal" stopIfTrue="1">
      <formula>$I$28</formula>
    </cfRule>
  </conditionalFormatting>
  <conditionalFormatting sqref="E33 I33 I36 E39 E42 H42 H45:I45 J48">
    <cfRule type="cellIs" priority="815" dxfId="112" operator="equal" stopIfTrue="1">
      <formula>$E$31</formula>
    </cfRule>
  </conditionalFormatting>
  <conditionalFormatting sqref="I33 I36 E39 E42 H42 H45:I45 J48">
    <cfRule type="cellIs" priority="814" dxfId="112" operator="equal" stopIfTrue="1">
      <formula>$I$31</formula>
    </cfRule>
  </conditionalFormatting>
  <conditionalFormatting sqref="I36 E39 E42 H42 H45:I45 J48">
    <cfRule type="cellIs" priority="813" dxfId="112" operator="equal" stopIfTrue="1">
      <formula>$I$34</formula>
    </cfRule>
  </conditionalFormatting>
  <conditionalFormatting sqref="E39 E42 H42 H45:I45 J48">
    <cfRule type="cellIs" priority="812" dxfId="112" operator="equal" stopIfTrue="1">
      <formula>$E$37</formula>
    </cfRule>
  </conditionalFormatting>
  <conditionalFormatting sqref="G39">
    <cfRule type="cellIs" priority="810" dxfId="116" operator="lessThan" stopIfTrue="1">
      <formula>200</formula>
    </cfRule>
    <cfRule type="cellIs" priority="811" dxfId="112" operator="equal" stopIfTrue="1">
      <formula>$G$37</formula>
    </cfRule>
  </conditionalFormatting>
  <conditionalFormatting sqref="E42 H42 H45:I45 J48">
    <cfRule type="cellIs" priority="809" dxfId="112" operator="equal" stopIfTrue="1">
      <formula>$E$40</formula>
    </cfRule>
  </conditionalFormatting>
  <conditionalFormatting sqref="H42 H45:I45 J48">
    <cfRule type="cellIs" priority="808" dxfId="112" operator="equal" stopIfTrue="1">
      <formula>$H$40</formula>
    </cfRule>
  </conditionalFormatting>
  <conditionalFormatting sqref="H45:I45 J48">
    <cfRule type="cellIs" priority="807" dxfId="112" operator="equal" stopIfTrue="1">
      <formula>$H$43</formula>
    </cfRule>
  </conditionalFormatting>
  <conditionalFormatting sqref="I45 J48">
    <cfRule type="cellIs" priority="806" dxfId="112" operator="equal" stopIfTrue="1">
      <formula>$I$43</formula>
    </cfRule>
  </conditionalFormatting>
  <conditionalFormatting sqref="G48">
    <cfRule type="cellIs" priority="804" dxfId="112" operator="lessThan" stopIfTrue="1">
      <formula>200</formula>
    </cfRule>
    <cfRule type="cellIs" priority="805" dxfId="112" operator="equal" stopIfTrue="1">
      <formula>$G$46</formula>
    </cfRule>
  </conditionalFormatting>
  <conditionalFormatting sqref="J48">
    <cfRule type="cellIs" priority="803" dxfId="112" operator="equal" stopIfTrue="1">
      <formula>$J$46</formula>
    </cfRule>
  </conditionalFormatting>
  <conditionalFormatting sqref="I21:J21 H24 E27 J27 F30 I30 E33 I33 I36 E39 E42 H42 H45:I45 J48">
    <cfRule type="cellIs" priority="802" dxfId="112" operator="equal" stopIfTrue="1">
      <formula>$I$19</formula>
    </cfRule>
  </conditionalFormatting>
  <conditionalFormatting sqref="J21 H24 E27 J27 F30 I30 E33 I33 I36 E39 E42 H42 H45:I45 J48">
    <cfRule type="cellIs" priority="801" dxfId="112" operator="equal" stopIfTrue="1">
      <formula>$J$19</formula>
    </cfRule>
  </conditionalFormatting>
  <conditionalFormatting sqref="F18 I21:J21 H24 E27 J27 F30 I30 E33 I33 I36 E39 E42 H42 H45:I45 J48">
    <cfRule type="cellIs" priority="800" dxfId="112" operator="equal" stopIfTrue="1">
      <formula>$F$16</formula>
    </cfRule>
  </conditionalFormatting>
  <conditionalFormatting sqref="G18">
    <cfRule type="cellIs" priority="798" dxfId="112" operator="lessThan" stopIfTrue="1">
      <formula>200</formula>
    </cfRule>
    <cfRule type="cellIs" priority="799" dxfId="112" operator="equal" stopIfTrue="1">
      <formula>$G$16</formula>
    </cfRule>
  </conditionalFormatting>
  <conditionalFormatting sqref="H15 J15 F18 I21:J21 H24 E27 J27 F30 I30 E33 I33 I36 E39 E42 H42 H45:I45 J48">
    <cfRule type="cellIs" priority="797" dxfId="112" operator="equal" stopIfTrue="1">
      <formula>$H$13</formula>
    </cfRule>
  </conditionalFormatting>
  <conditionalFormatting sqref="J15 F18 I21:J21 H24 E27 J27 F30 I30 E33 I33 I36 E39 E42 H42 H45:I45 J48">
    <cfRule type="cellIs" priority="796" dxfId="112" operator="equal" stopIfTrue="1">
      <formula>$J$13</formula>
    </cfRule>
  </conditionalFormatting>
  <conditionalFormatting sqref="E12:F12 H15 J15 F18 I21:J21 H24 E27 J27 F30 I30 E33 I33 I36 E39 E42 H42 H45:I45 J48">
    <cfRule type="cellIs" priority="795" dxfId="112" operator="equal" stopIfTrue="1">
      <formula>$E$10</formula>
    </cfRule>
  </conditionalFormatting>
  <conditionalFormatting sqref="F12 H15 J15 F18 I21:J21 H24 E27 J27 F30 I30 E33 I33 I36 E39 E42 H42 H45:I45 J48">
    <cfRule type="cellIs" priority="794" dxfId="112" operator="equal" stopIfTrue="1">
      <formula>$F$10</formula>
    </cfRule>
  </conditionalFormatting>
  <conditionalFormatting sqref="G36">
    <cfRule type="cellIs" priority="792" dxfId="112" operator="lessThan" stopIfTrue="1">
      <formula>200</formula>
    </cfRule>
    <cfRule type="cellIs" priority="793" dxfId="112" operator="equal" stopIfTrue="1">
      <formula>$G$34</formula>
    </cfRule>
  </conditionalFormatting>
  <conditionalFormatting sqref="F6 H6 F9 J9 E12:F12 H15 J15 F18 I21:J21 H24 E27 J27 F30 I30 E33 I33 I36 E39 E42 H42 H45:I45 J48">
    <cfRule type="cellIs" priority="789" dxfId="112" operator="lessThan" stopIfTrue="1">
      <formula>250</formula>
    </cfRule>
  </conditionalFormatting>
  <conditionalFormatting sqref="K50:P50">
    <cfRule type="cellIs" priority="51" dxfId="112" operator="equal" stopIfTrue="1">
      <formula>0</formula>
    </cfRule>
  </conditionalFormatting>
  <conditionalFormatting sqref="F4">
    <cfRule type="cellIs" priority="44" dxfId="112" operator="equal" stopIfTrue="1">
      <formula>0</formula>
    </cfRule>
  </conditionalFormatting>
  <conditionalFormatting sqref="F7">
    <cfRule type="cellIs" priority="43" dxfId="112" operator="equal" stopIfTrue="1">
      <formula>0</formula>
    </cfRule>
  </conditionalFormatting>
  <conditionalFormatting sqref="F10">
    <cfRule type="cellIs" priority="42" dxfId="112" operator="equal" stopIfTrue="1">
      <formula>0</formula>
    </cfRule>
  </conditionalFormatting>
  <conditionalFormatting sqref="F28">
    <cfRule type="cellIs" priority="41" dxfId="112" operator="equal" stopIfTrue="1">
      <formula>0</formula>
    </cfRule>
  </conditionalFormatting>
  <conditionalFormatting sqref="F17">
    <cfRule type="cellIs" priority="40" dxfId="112" operator="equal" stopIfTrue="1">
      <formula>0</formula>
    </cfRule>
  </conditionalFormatting>
  <conditionalFormatting sqref="F16">
    <cfRule type="cellIs" priority="39" dxfId="112" operator="equal" stopIfTrue="1">
      <formula>0</formula>
    </cfRule>
  </conditionalFormatting>
  <conditionalFormatting sqref="F29">
    <cfRule type="cellIs" priority="38" dxfId="112" operator="equal" stopIfTrue="1">
      <formula>0</formula>
    </cfRule>
  </conditionalFormatting>
  <conditionalFormatting sqref="J7">
    <cfRule type="cellIs" priority="37" dxfId="112" operator="equal" stopIfTrue="1">
      <formula>0</formula>
    </cfRule>
  </conditionalFormatting>
  <conditionalFormatting sqref="H4">
    <cfRule type="cellIs" priority="36" dxfId="112" operator="equal" stopIfTrue="1">
      <formula>0</formula>
    </cfRule>
  </conditionalFormatting>
  <conditionalFormatting sqref="E10">
    <cfRule type="cellIs" priority="35" dxfId="112" operator="equal" stopIfTrue="1">
      <formula>0</formula>
    </cfRule>
  </conditionalFormatting>
  <conditionalFormatting sqref="H13">
    <cfRule type="cellIs" priority="34" dxfId="112" operator="equal" stopIfTrue="1">
      <formula>0</formula>
    </cfRule>
  </conditionalFormatting>
  <conditionalFormatting sqref="J13">
    <cfRule type="cellIs" priority="33" dxfId="112" operator="equal" stopIfTrue="1">
      <formula>0</formula>
    </cfRule>
  </conditionalFormatting>
  <conditionalFormatting sqref="G16">
    <cfRule type="cellIs" priority="32" dxfId="112" operator="equal" stopIfTrue="1">
      <formula>0</formula>
    </cfRule>
  </conditionalFormatting>
  <conditionalFormatting sqref="I19">
    <cfRule type="cellIs" priority="31" dxfId="112" operator="equal" stopIfTrue="1">
      <formula>0</formula>
    </cfRule>
  </conditionalFormatting>
  <conditionalFormatting sqref="J19">
    <cfRule type="cellIs" priority="30" dxfId="112" operator="equal" stopIfTrue="1">
      <formula>0</formula>
    </cfRule>
  </conditionalFormatting>
  <conditionalFormatting sqref="E25">
    <cfRule type="cellIs" priority="29" dxfId="112" operator="equal" stopIfTrue="1">
      <formula>0</formula>
    </cfRule>
  </conditionalFormatting>
  <conditionalFormatting sqref="J25">
    <cfRule type="cellIs" priority="28" dxfId="112" operator="equal" stopIfTrue="1">
      <formula>0</formula>
    </cfRule>
  </conditionalFormatting>
  <conditionalFormatting sqref="I28">
    <cfRule type="cellIs" priority="27" dxfId="112" operator="equal" stopIfTrue="1">
      <formula>0</formula>
    </cfRule>
  </conditionalFormatting>
  <conditionalFormatting sqref="E31">
    <cfRule type="cellIs" priority="26" dxfId="112" operator="equal" stopIfTrue="1">
      <formula>0</formula>
    </cfRule>
  </conditionalFormatting>
  <conditionalFormatting sqref="E32">
    <cfRule type="cellIs" priority="25" dxfId="112" operator="equal" stopIfTrue="1">
      <formula>0</formula>
    </cfRule>
  </conditionalFormatting>
  <conditionalFormatting sqref="I31">
    <cfRule type="cellIs" priority="24" dxfId="112" operator="equal" stopIfTrue="1">
      <formula>0</formula>
    </cfRule>
  </conditionalFormatting>
  <conditionalFormatting sqref="I32">
    <cfRule type="cellIs" priority="23" dxfId="112" operator="equal" stopIfTrue="1">
      <formula>0</formula>
    </cfRule>
  </conditionalFormatting>
  <conditionalFormatting sqref="G34">
    <cfRule type="cellIs" priority="22" dxfId="112" operator="equal" stopIfTrue="1">
      <formula>0</formula>
    </cfRule>
  </conditionalFormatting>
  <conditionalFormatting sqref="I34">
    <cfRule type="cellIs" priority="21" dxfId="112" operator="equal" stopIfTrue="1">
      <formula>0</formula>
    </cfRule>
  </conditionalFormatting>
  <conditionalFormatting sqref="G35">
    <cfRule type="cellIs" priority="20" dxfId="112" operator="equal" stopIfTrue="1">
      <formula>0</formula>
    </cfRule>
  </conditionalFormatting>
  <conditionalFormatting sqref="I35">
    <cfRule type="cellIs" priority="19" dxfId="112" operator="equal" stopIfTrue="1">
      <formula>0</formula>
    </cfRule>
  </conditionalFormatting>
  <conditionalFormatting sqref="E37">
    <cfRule type="cellIs" priority="18" dxfId="112" operator="equal" stopIfTrue="1">
      <formula>0</formula>
    </cfRule>
  </conditionalFormatting>
  <conditionalFormatting sqref="G37:G38">
    <cfRule type="cellIs" priority="17" dxfId="112" operator="equal" stopIfTrue="1">
      <formula>0</formula>
    </cfRule>
  </conditionalFormatting>
  <conditionalFormatting sqref="E38">
    <cfRule type="cellIs" priority="16" dxfId="112" operator="equal" stopIfTrue="1">
      <formula>0</formula>
    </cfRule>
  </conditionalFormatting>
  <conditionalFormatting sqref="E40:E41">
    <cfRule type="cellIs" priority="15" dxfId="112" operator="equal" stopIfTrue="1">
      <formula>0</formula>
    </cfRule>
  </conditionalFormatting>
  <conditionalFormatting sqref="H40:H41">
    <cfRule type="cellIs" priority="14" dxfId="112" operator="equal" stopIfTrue="1">
      <formula>0</formula>
    </cfRule>
  </conditionalFormatting>
  <conditionalFormatting sqref="H43:I44">
    <cfRule type="cellIs" priority="13" dxfId="112" operator="equal" stopIfTrue="1">
      <formula>0</formula>
    </cfRule>
  </conditionalFormatting>
  <conditionalFormatting sqref="G46:G47">
    <cfRule type="cellIs" priority="12" dxfId="112" operator="equal" stopIfTrue="1">
      <formula>0</formula>
    </cfRule>
  </conditionalFormatting>
  <conditionalFormatting sqref="J46:J47">
    <cfRule type="cellIs" priority="11" dxfId="112" operator="equal" stopIfTrue="1">
      <formula>0</formula>
    </cfRule>
  </conditionalFormatting>
  <conditionalFormatting sqref="G17">
    <cfRule type="cellIs" priority="10" dxfId="112" operator="equal">
      <formula>0</formula>
    </cfRule>
  </conditionalFormatting>
  <conditionalFormatting sqref="I20">
    <cfRule type="cellIs" priority="9" dxfId="112" operator="equal">
      <formula>0</formula>
    </cfRule>
  </conditionalFormatting>
  <conditionalFormatting sqref="J20">
    <cfRule type="cellIs" priority="8" dxfId="112" operator="equal">
      <formula>0</formula>
    </cfRule>
  </conditionalFormatting>
  <conditionalFormatting sqref="G22">
    <cfRule type="cellIs" priority="7" dxfId="112" operator="equal">
      <formula>0</formula>
    </cfRule>
  </conditionalFormatting>
  <conditionalFormatting sqref="G23">
    <cfRule type="cellIs" priority="6" dxfId="112" operator="equal">
      <formula>0</formula>
    </cfRule>
  </conditionalFormatting>
  <conditionalFormatting sqref="H23">
    <cfRule type="cellIs" priority="5" dxfId="112" operator="equal">
      <formula>0</formula>
    </cfRule>
  </conditionalFormatting>
  <conditionalFormatting sqref="H22">
    <cfRule type="cellIs" priority="4" dxfId="112" operator="equal" stopIfTrue="1">
      <formula>0</formula>
    </cfRule>
  </conditionalFormatting>
  <conditionalFormatting sqref="I29">
    <cfRule type="cellIs" priority="3" dxfId="112" operator="equal" stopIfTrue="1">
      <formula>0</formula>
    </cfRule>
  </conditionalFormatting>
  <conditionalFormatting sqref="E26">
    <cfRule type="cellIs" priority="2" dxfId="112" operator="equal" stopIfTrue="1">
      <formula>0</formula>
    </cfRule>
  </conditionalFormatting>
  <conditionalFormatting sqref="J26">
    <cfRule type="cellIs" priority="1" dxfId="112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4">
      <selection activeCell="E5" sqref="E5:E12"/>
    </sheetView>
  </sheetViews>
  <sheetFormatPr defaultColWidth="11.421875" defaultRowHeight="15"/>
  <cols>
    <col min="1" max="1" width="30.140625" style="1" bestFit="1" customWidth="1"/>
    <col min="2" max="2" width="7.57421875" style="376" customWidth="1"/>
    <col min="3" max="3" width="7.57421875" style="185" customWidth="1"/>
    <col min="4" max="6" width="8.28125" style="186" customWidth="1"/>
    <col min="7" max="7" width="7.8515625" style="185" customWidth="1"/>
    <col min="8" max="8" width="7.8515625" style="186" customWidth="1"/>
    <col min="9" max="9" width="7.8515625" style="185" customWidth="1"/>
    <col min="10" max="10" width="7.8515625" style="186" customWidth="1"/>
    <col min="11" max="11" width="7.8515625" style="185" customWidth="1"/>
    <col min="12" max="12" width="2.7109375" style="3" customWidth="1"/>
    <col min="13" max="13" width="2.8515625" style="3" customWidth="1"/>
    <col min="14" max="14" width="30.140625" style="3" customWidth="1"/>
    <col min="15" max="15" width="7.57421875" style="376" customWidth="1"/>
    <col min="16" max="16" width="7.57421875" style="185" customWidth="1"/>
    <col min="17" max="19" width="8.28125" style="186" customWidth="1"/>
    <col min="20" max="20" width="7.8515625" style="185" customWidth="1"/>
    <col min="21" max="21" width="7.8515625" style="186" customWidth="1"/>
    <col min="22" max="22" width="7.8515625" style="185" customWidth="1"/>
    <col min="23" max="23" width="7.8515625" style="186" customWidth="1"/>
    <col min="24" max="24" width="7.8515625" style="185" customWidth="1"/>
    <col min="25" max="27" width="11.421875" style="3" customWidth="1"/>
    <col min="28" max="16384" width="11.421875" style="3" customWidth="1"/>
  </cols>
  <sheetData>
    <row r="1" spans="14:15" ht="15.75" customHeight="1" thickBot="1">
      <c r="N1" s="1"/>
      <c r="O1" s="372"/>
    </row>
    <row r="2" spans="1:24" ht="119.25" customHeight="1" thickTop="1">
      <c r="A2" s="537"/>
      <c r="B2" s="654" t="s">
        <v>362</v>
      </c>
      <c r="C2" s="657" t="s">
        <v>363</v>
      </c>
      <c r="D2" s="648" t="s">
        <v>364</v>
      </c>
      <c r="E2" s="648" t="s">
        <v>365</v>
      </c>
      <c r="F2" s="648" t="s">
        <v>366</v>
      </c>
      <c r="G2" s="648" t="s">
        <v>367</v>
      </c>
      <c r="H2" s="645" t="s">
        <v>368</v>
      </c>
      <c r="I2" s="648" t="s">
        <v>369</v>
      </c>
      <c r="J2" s="648" t="s">
        <v>370</v>
      </c>
      <c r="K2" s="651" t="s">
        <v>371</v>
      </c>
      <c r="L2" s="4"/>
      <c r="N2" s="537"/>
      <c r="O2" s="654" t="s">
        <v>362</v>
      </c>
      <c r="P2" s="642" t="s">
        <v>363</v>
      </c>
      <c r="Q2" s="636" t="s">
        <v>364</v>
      </c>
      <c r="R2" s="636" t="s">
        <v>365</v>
      </c>
      <c r="S2" s="636" t="s">
        <v>366</v>
      </c>
      <c r="T2" s="642" t="s">
        <v>367</v>
      </c>
      <c r="U2" s="636" t="s">
        <v>368</v>
      </c>
      <c r="V2" s="642" t="s">
        <v>369</v>
      </c>
      <c r="W2" s="636" t="s">
        <v>370</v>
      </c>
      <c r="X2" s="639" t="s">
        <v>371</v>
      </c>
    </row>
    <row r="3" spans="1:24" ht="35.25" customHeight="1">
      <c r="A3" s="554" t="s">
        <v>463</v>
      </c>
      <c r="B3" s="655"/>
      <c r="C3" s="658"/>
      <c r="D3" s="649"/>
      <c r="E3" s="649"/>
      <c r="F3" s="649"/>
      <c r="G3" s="649"/>
      <c r="H3" s="646"/>
      <c r="I3" s="649"/>
      <c r="J3" s="649"/>
      <c r="K3" s="652"/>
      <c r="L3" s="4"/>
      <c r="N3" s="554" t="s">
        <v>463</v>
      </c>
      <c r="O3" s="655"/>
      <c r="P3" s="643"/>
      <c r="Q3" s="637"/>
      <c r="R3" s="637"/>
      <c r="S3" s="637"/>
      <c r="T3" s="643"/>
      <c r="U3" s="637"/>
      <c r="V3" s="643"/>
      <c r="W3" s="637"/>
      <c r="X3" s="640"/>
    </row>
    <row r="4" spans="1:24" ht="35.25" customHeight="1" thickBot="1">
      <c r="A4" s="555" t="s">
        <v>462</v>
      </c>
      <c r="B4" s="656"/>
      <c r="C4" s="659"/>
      <c r="D4" s="650"/>
      <c r="E4" s="650"/>
      <c r="F4" s="650"/>
      <c r="G4" s="650"/>
      <c r="H4" s="647"/>
      <c r="I4" s="650"/>
      <c r="J4" s="650"/>
      <c r="K4" s="653"/>
      <c r="L4" s="4"/>
      <c r="N4" s="555" t="s">
        <v>464</v>
      </c>
      <c r="O4" s="656"/>
      <c r="P4" s="644"/>
      <c r="Q4" s="638"/>
      <c r="R4" s="638"/>
      <c r="S4" s="638"/>
      <c r="T4" s="644"/>
      <c r="U4" s="638"/>
      <c r="V4" s="644"/>
      <c r="W4" s="638"/>
      <c r="X4" s="641"/>
    </row>
    <row r="5" spans="1:24" ht="17.25" thickTop="1">
      <c r="A5" s="5" t="s">
        <v>10</v>
      </c>
      <c r="B5" s="386">
        <f>Dates!C6</f>
        <v>3</v>
      </c>
      <c r="C5" s="187">
        <f>Dates!C9</f>
        <v>6</v>
      </c>
      <c r="D5" s="188">
        <f>Dates!C11</f>
        <v>8</v>
      </c>
      <c r="E5" s="189">
        <f>Dates!C12</f>
        <v>9</v>
      </c>
      <c r="F5" s="190">
        <f>Dates!C18</f>
        <v>15</v>
      </c>
      <c r="G5" s="191">
        <f>Dates!C21</f>
        <v>18</v>
      </c>
      <c r="H5" s="190">
        <f>Dates!C23</f>
        <v>21</v>
      </c>
      <c r="I5" s="191">
        <f>Dates!C25</f>
        <v>23</v>
      </c>
      <c r="J5" s="192">
        <f>Dates!C27</f>
        <v>25</v>
      </c>
      <c r="K5" s="193">
        <f>Dates!C28</f>
        <v>26</v>
      </c>
      <c r="L5" s="6"/>
      <c r="N5" s="5" t="s">
        <v>10</v>
      </c>
      <c r="O5" s="373">
        <f aca="true" t="shared" si="0" ref="O5:X7">B5</f>
        <v>3</v>
      </c>
      <c r="P5" s="210">
        <f t="shared" si="0"/>
        <v>6</v>
      </c>
      <c r="Q5" s="211">
        <f t="shared" si="0"/>
        <v>8</v>
      </c>
      <c r="R5" s="211">
        <f t="shared" si="0"/>
        <v>9</v>
      </c>
      <c r="S5" s="211">
        <f t="shared" si="0"/>
        <v>15</v>
      </c>
      <c r="T5" s="210">
        <f t="shared" si="0"/>
        <v>18</v>
      </c>
      <c r="U5" s="211">
        <f t="shared" si="0"/>
        <v>21</v>
      </c>
      <c r="V5" s="210">
        <f t="shared" si="0"/>
        <v>23</v>
      </c>
      <c r="W5" s="212">
        <f t="shared" si="0"/>
        <v>25</v>
      </c>
      <c r="X5" s="213">
        <f t="shared" si="0"/>
        <v>26</v>
      </c>
    </row>
    <row r="6" spans="1:24" ht="15.75">
      <c r="A6" s="7" t="s">
        <v>11</v>
      </c>
      <c r="B6" s="374">
        <f>Dates!E6</f>
        <v>41740</v>
      </c>
      <c r="C6" s="194">
        <f>Dates!E9</f>
        <v>41758</v>
      </c>
      <c r="D6" s="195">
        <f>Dates!E11</f>
        <v>41765</v>
      </c>
      <c r="E6" s="195" t="str">
        <f>Dates!E12</f>
        <v>?</v>
      </c>
      <c r="F6" s="195">
        <f>Dates!E18</f>
        <v>41786</v>
      </c>
      <c r="G6" s="196">
        <f>Dates!E21</f>
        <v>41793</v>
      </c>
      <c r="H6" s="197">
        <f>Dates!E23</f>
        <v>41802</v>
      </c>
      <c r="I6" s="198">
        <f>Dates!E25</f>
        <v>41807</v>
      </c>
      <c r="J6" s="199">
        <f>Dates!E27</f>
        <v>41814</v>
      </c>
      <c r="K6" s="200">
        <f>Dates!E28</f>
        <v>41816</v>
      </c>
      <c r="L6" s="13"/>
      <c r="N6" s="7" t="s">
        <v>11</v>
      </c>
      <c r="O6" s="374">
        <f t="shared" si="0"/>
        <v>41740</v>
      </c>
      <c r="P6" s="214">
        <f t="shared" si="0"/>
        <v>41758</v>
      </c>
      <c r="Q6" s="195">
        <f t="shared" si="0"/>
        <v>41765</v>
      </c>
      <c r="R6" s="195" t="str">
        <f t="shared" si="0"/>
        <v>?</v>
      </c>
      <c r="S6" s="195">
        <f t="shared" si="0"/>
        <v>41786</v>
      </c>
      <c r="T6" s="214">
        <f t="shared" si="0"/>
        <v>41793</v>
      </c>
      <c r="U6" s="195">
        <f t="shared" si="0"/>
        <v>41802</v>
      </c>
      <c r="V6" s="214">
        <f t="shared" si="0"/>
        <v>41807</v>
      </c>
      <c r="W6" s="215">
        <f t="shared" si="0"/>
        <v>41814</v>
      </c>
      <c r="X6" s="216">
        <f t="shared" si="0"/>
        <v>41816</v>
      </c>
    </row>
    <row r="7" spans="1:24" ht="15.75">
      <c r="A7" s="7" t="s">
        <v>12</v>
      </c>
      <c r="B7" s="371">
        <v>24</v>
      </c>
      <c r="C7" s="337">
        <v>26</v>
      </c>
      <c r="D7" s="334">
        <v>28</v>
      </c>
      <c r="E7" s="334"/>
      <c r="F7" s="529">
        <v>23</v>
      </c>
      <c r="G7" s="333">
        <v>21</v>
      </c>
      <c r="H7" s="530">
        <v>36</v>
      </c>
      <c r="I7" s="333"/>
      <c r="J7" s="531"/>
      <c r="K7" s="336"/>
      <c r="L7" s="13"/>
      <c r="N7" s="7" t="s">
        <v>12</v>
      </c>
      <c r="O7" s="371">
        <f>B7</f>
        <v>24</v>
      </c>
      <c r="P7" s="337">
        <f t="shared" si="0"/>
        <v>26</v>
      </c>
      <c r="Q7" s="334">
        <f t="shared" si="0"/>
        <v>28</v>
      </c>
      <c r="R7" s="334">
        <f t="shared" si="0"/>
        <v>0</v>
      </c>
      <c r="S7" s="334">
        <f t="shared" si="0"/>
        <v>23</v>
      </c>
      <c r="T7" s="337">
        <f t="shared" si="0"/>
        <v>21</v>
      </c>
      <c r="U7" s="334">
        <v>36</v>
      </c>
      <c r="V7" s="337">
        <f t="shared" si="0"/>
        <v>0</v>
      </c>
      <c r="W7" s="334">
        <f t="shared" si="0"/>
        <v>0</v>
      </c>
      <c r="X7" s="338">
        <f t="shared" si="0"/>
        <v>0</v>
      </c>
    </row>
    <row r="8" spans="1:24" ht="18">
      <c r="A8" s="7" t="s">
        <v>13</v>
      </c>
      <c r="B8" s="371">
        <v>48</v>
      </c>
      <c r="C8" s="337">
        <v>47</v>
      </c>
      <c r="D8" s="334">
        <f>D49+D70</f>
        <v>41</v>
      </c>
      <c r="E8" s="334"/>
      <c r="F8" s="529">
        <f>F51+F71</f>
        <v>46</v>
      </c>
      <c r="G8" s="333">
        <f>G31+G51</f>
        <v>42</v>
      </c>
      <c r="H8" s="530">
        <f>H31+H54</f>
        <v>48</v>
      </c>
      <c r="I8" s="333"/>
      <c r="J8" s="531"/>
      <c r="K8" s="336"/>
      <c r="L8" s="17"/>
      <c r="N8" s="7" t="s">
        <v>13</v>
      </c>
      <c r="O8" s="371">
        <f>O10+O22+O56+O23+O65</f>
        <v>172</v>
      </c>
      <c r="P8" s="337">
        <f>P22+P31++P55+P56+P32</f>
        <v>160</v>
      </c>
      <c r="Q8" s="334">
        <f>Q17+Q20+Q27+Q43+Q65</f>
        <v>159</v>
      </c>
      <c r="R8" s="334"/>
      <c r="S8" s="529">
        <f>S12+S27+S31+S33+S60</f>
        <v>167</v>
      </c>
      <c r="T8" s="333">
        <f>T12+T33+T45+T53+T27</f>
        <v>158</v>
      </c>
      <c r="U8" s="530">
        <f>U19+U45+U72+U76+U39</f>
        <v>177</v>
      </c>
      <c r="V8" s="333"/>
      <c r="W8" s="531"/>
      <c r="X8" s="336"/>
    </row>
    <row r="9" spans="1:24" ht="16.5" thickBot="1">
      <c r="A9" s="18" t="s">
        <v>342</v>
      </c>
      <c r="B9" s="375" t="s">
        <v>409</v>
      </c>
      <c r="C9" s="257" t="s">
        <v>409</v>
      </c>
      <c r="D9" s="63" t="s">
        <v>409</v>
      </c>
      <c r="E9" s="63"/>
      <c r="F9" s="63" t="s">
        <v>409</v>
      </c>
      <c r="G9" s="201" t="s">
        <v>409</v>
      </c>
      <c r="H9" s="63" t="s">
        <v>409</v>
      </c>
      <c r="I9" s="201"/>
      <c r="J9" s="202"/>
      <c r="K9" s="203"/>
      <c r="L9" s="21"/>
      <c r="N9" s="18" t="s">
        <v>342</v>
      </c>
      <c r="O9" s="375" t="str">
        <f>B9</f>
        <v>oui</v>
      </c>
      <c r="P9" s="257" t="str">
        <f aca="true" t="shared" si="1" ref="P9:X9">C9</f>
        <v>oui</v>
      </c>
      <c r="Q9" s="261" t="str">
        <f t="shared" si="1"/>
        <v>oui</v>
      </c>
      <c r="R9" s="261">
        <f t="shared" si="1"/>
        <v>0</v>
      </c>
      <c r="S9" s="261" t="str">
        <f t="shared" si="1"/>
        <v>oui</v>
      </c>
      <c r="T9" s="257" t="str">
        <f t="shared" si="1"/>
        <v>oui</v>
      </c>
      <c r="U9" s="261" t="s">
        <v>409</v>
      </c>
      <c r="V9" s="257">
        <f t="shared" si="1"/>
        <v>0</v>
      </c>
      <c r="W9" s="261">
        <f t="shared" si="1"/>
        <v>0</v>
      </c>
      <c r="X9" s="259">
        <f t="shared" si="1"/>
        <v>0</v>
      </c>
    </row>
    <row r="10" spans="1:24" ht="24" customHeight="1" thickTop="1">
      <c r="A10" s="41" t="s">
        <v>64</v>
      </c>
      <c r="B10" s="481">
        <v>20</v>
      </c>
      <c r="C10" s="82">
        <v>13</v>
      </c>
      <c r="D10" s="32">
        <v>11</v>
      </c>
      <c r="E10" s="64"/>
      <c r="F10" s="32">
        <v>16</v>
      </c>
      <c r="G10" s="82"/>
      <c r="H10" s="32">
        <v>9</v>
      </c>
      <c r="I10" s="82"/>
      <c r="J10" s="414"/>
      <c r="K10" s="93"/>
      <c r="L10" s="21"/>
      <c r="N10" s="44" t="s">
        <v>64</v>
      </c>
      <c r="O10" s="485">
        <v>36</v>
      </c>
      <c r="P10" s="82">
        <v>28</v>
      </c>
      <c r="Q10" s="32">
        <v>26</v>
      </c>
      <c r="R10" s="353"/>
      <c r="S10" s="32">
        <v>30</v>
      </c>
      <c r="T10" s="343"/>
      <c r="U10" s="32">
        <v>20</v>
      </c>
      <c r="V10" s="339"/>
      <c r="W10" s="377"/>
      <c r="X10" s="378"/>
    </row>
    <row r="11" spans="1:24" ht="24" customHeight="1">
      <c r="A11" s="42" t="s">
        <v>65</v>
      </c>
      <c r="B11" s="482"/>
      <c r="C11" s="83"/>
      <c r="D11" s="26"/>
      <c r="E11" s="61"/>
      <c r="F11" s="26"/>
      <c r="G11" s="83"/>
      <c r="H11" s="26"/>
      <c r="I11" s="83"/>
      <c r="J11" s="24"/>
      <c r="K11" s="94"/>
      <c r="L11" s="21"/>
      <c r="N11" s="45" t="s">
        <v>65</v>
      </c>
      <c r="O11" s="482"/>
      <c r="P11" s="83"/>
      <c r="Q11" s="26"/>
      <c r="R11" s="355"/>
      <c r="S11" s="26"/>
      <c r="T11" s="345"/>
      <c r="U11" s="26"/>
      <c r="V11" s="354"/>
      <c r="W11" s="379"/>
      <c r="X11" s="380"/>
    </row>
    <row r="12" spans="1:24" ht="24" customHeight="1">
      <c r="A12" s="42" t="s">
        <v>66</v>
      </c>
      <c r="B12" s="482"/>
      <c r="C12" s="83"/>
      <c r="D12" s="26">
        <v>8</v>
      </c>
      <c r="E12" s="61"/>
      <c r="F12" s="26">
        <v>17</v>
      </c>
      <c r="G12" s="83">
        <v>17</v>
      </c>
      <c r="H12" s="26"/>
      <c r="I12" s="83"/>
      <c r="J12" s="24"/>
      <c r="K12" s="94"/>
      <c r="L12" s="21"/>
      <c r="N12" s="45" t="s">
        <v>66</v>
      </c>
      <c r="O12" s="482"/>
      <c r="P12" s="83"/>
      <c r="Q12" s="26">
        <v>21</v>
      </c>
      <c r="R12" s="355"/>
      <c r="S12" s="346">
        <v>31</v>
      </c>
      <c r="T12" s="346">
        <v>32</v>
      </c>
      <c r="U12" s="26"/>
      <c r="V12" s="354"/>
      <c r="W12" s="379"/>
      <c r="X12" s="380"/>
    </row>
    <row r="13" spans="1:24" ht="24" customHeight="1">
      <c r="A13" s="23" t="s">
        <v>67</v>
      </c>
      <c r="B13" s="482">
        <v>14</v>
      </c>
      <c r="C13" s="83">
        <v>14</v>
      </c>
      <c r="D13" s="26"/>
      <c r="E13" s="61"/>
      <c r="F13" s="26">
        <v>14</v>
      </c>
      <c r="G13" s="83">
        <v>16</v>
      </c>
      <c r="H13" s="26">
        <v>9</v>
      </c>
      <c r="I13" s="83"/>
      <c r="J13" s="24"/>
      <c r="K13" s="94"/>
      <c r="L13" s="21"/>
      <c r="N13" s="46" t="s">
        <v>67</v>
      </c>
      <c r="O13" s="482">
        <v>30</v>
      </c>
      <c r="P13" s="83">
        <v>26</v>
      </c>
      <c r="Q13" s="26"/>
      <c r="R13" s="355"/>
      <c r="S13" s="26">
        <v>27</v>
      </c>
      <c r="T13" s="83">
        <v>30</v>
      </c>
      <c r="U13" s="26">
        <v>24</v>
      </c>
      <c r="V13" s="354"/>
      <c r="W13" s="379"/>
      <c r="X13" s="380"/>
    </row>
    <row r="14" spans="1:24" ht="24" customHeight="1">
      <c r="A14" s="23" t="s">
        <v>68</v>
      </c>
      <c r="B14" s="482"/>
      <c r="C14" s="83">
        <v>18</v>
      </c>
      <c r="D14" s="26">
        <v>14</v>
      </c>
      <c r="E14" s="61"/>
      <c r="F14" s="28"/>
      <c r="G14" s="83"/>
      <c r="H14" s="26"/>
      <c r="I14" s="83"/>
      <c r="J14" s="24"/>
      <c r="K14" s="94"/>
      <c r="L14" s="21"/>
      <c r="N14" s="46" t="s">
        <v>68</v>
      </c>
      <c r="O14" s="482"/>
      <c r="P14" s="83">
        <v>27</v>
      </c>
      <c r="Q14" s="26">
        <v>27</v>
      </c>
      <c r="R14" s="355"/>
      <c r="S14" s="26"/>
      <c r="T14" s="83"/>
      <c r="U14" s="26"/>
      <c r="V14" s="354"/>
      <c r="W14" s="379"/>
      <c r="X14" s="380"/>
    </row>
    <row r="15" spans="1:24" ht="24" customHeight="1">
      <c r="A15" s="23" t="s">
        <v>69</v>
      </c>
      <c r="B15" s="482"/>
      <c r="C15" s="83">
        <v>16</v>
      </c>
      <c r="D15" s="26">
        <v>20</v>
      </c>
      <c r="E15" s="61"/>
      <c r="F15" s="28"/>
      <c r="G15" s="83"/>
      <c r="H15" s="26"/>
      <c r="I15" s="83"/>
      <c r="J15" s="24"/>
      <c r="K15" s="94"/>
      <c r="L15" s="21"/>
      <c r="N15" s="46" t="s">
        <v>69</v>
      </c>
      <c r="O15" s="482"/>
      <c r="P15" s="83">
        <v>28</v>
      </c>
      <c r="Q15" s="26">
        <v>31</v>
      </c>
      <c r="R15" s="355"/>
      <c r="S15" s="26"/>
      <c r="T15" s="83"/>
      <c r="U15" s="26"/>
      <c r="V15" s="354"/>
      <c r="W15" s="379"/>
      <c r="X15" s="380"/>
    </row>
    <row r="16" spans="1:24" ht="24" customHeight="1">
      <c r="A16" s="42" t="s">
        <v>70</v>
      </c>
      <c r="B16" s="482"/>
      <c r="C16" s="83"/>
      <c r="D16" s="26"/>
      <c r="E16" s="61"/>
      <c r="F16" s="26"/>
      <c r="G16" s="83"/>
      <c r="H16" s="26"/>
      <c r="I16" s="83"/>
      <c r="J16" s="24"/>
      <c r="K16" s="94"/>
      <c r="L16" s="21"/>
      <c r="N16" s="45" t="s">
        <v>70</v>
      </c>
      <c r="O16" s="482"/>
      <c r="P16" s="83"/>
      <c r="Q16" s="26"/>
      <c r="R16" s="355"/>
      <c r="S16" s="26"/>
      <c r="T16" s="83"/>
      <c r="U16" s="26"/>
      <c r="V16" s="354"/>
      <c r="W16" s="379"/>
      <c r="X16" s="380"/>
    </row>
    <row r="17" spans="1:24" ht="24" customHeight="1">
      <c r="A17" s="42" t="s">
        <v>71</v>
      </c>
      <c r="B17" s="482"/>
      <c r="C17" s="83"/>
      <c r="D17" s="26">
        <v>19</v>
      </c>
      <c r="E17" s="61"/>
      <c r="F17" s="26">
        <v>11</v>
      </c>
      <c r="G17" s="83">
        <v>16</v>
      </c>
      <c r="H17" s="26">
        <v>15</v>
      </c>
      <c r="I17" s="83"/>
      <c r="J17" s="24"/>
      <c r="K17" s="94"/>
      <c r="L17" s="21"/>
      <c r="N17" s="45" t="s">
        <v>71</v>
      </c>
      <c r="O17" s="482"/>
      <c r="P17" s="83"/>
      <c r="Q17" s="346">
        <v>35</v>
      </c>
      <c r="R17" s="355"/>
      <c r="S17" s="26">
        <v>23</v>
      </c>
      <c r="T17" s="83">
        <v>30</v>
      </c>
      <c r="U17" s="26">
        <v>31</v>
      </c>
      <c r="V17" s="354"/>
      <c r="W17" s="379"/>
      <c r="X17" s="380"/>
    </row>
    <row r="18" spans="1:24" ht="24" customHeight="1">
      <c r="A18" s="42" t="s">
        <v>459</v>
      </c>
      <c r="B18" s="482"/>
      <c r="C18" s="83"/>
      <c r="D18" s="26" t="s">
        <v>453</v>
      </c>
      <c r="E18" s="61"/>
      <c r="F18" s="26"/>
      <c r="G18" s="83"/>
      <c r="H18" s="26"/>
      <c r="I18" s="83"/>
      <c r="J18" s="24"/>
      <c r="K18" s="94"/>
      <c r="L18" s="21"/>
      <c r="N18" s="42" t="s">
        <v>459</v>
      </c>
      <c r="O18" s="482"/>
      <c r="P18" s="83"/>
      <c r="Q18" s="26" t="s">
        <v>453</v>
      </c>
      <c r="R18" s="355"/>
      <c r="S18" s="26"/>
      <c r="T18" s="83"/>
      <c r="U18" s="26"/>
      <c r="V18" s="354"/>
      <c r="W18" s="379"/>
      <c r="X18" s="380"/>
    </row>
    <row r="19" spans="1:24" ht="24" customHeight="1">
      <c r="A19" s="42" t="s">
        <v>72</v>
      </c>
      <c r="B19" s="482">
        <v>14</v>
      </c>
      <c r="C19" s="83">
        <v>10</v>
      </c>
      <c r="D19" s="26">
        <v>9</v>
      </c>
      <c r="E19" s="61"/>
      <c r="F19" s="26">
        <v>8</v>
      </c>
      <c r="G19" s="83">
        <v>8</v>
      </c>
      <c r="H19" s="26">
        <v>15</v>
      </c>
      <c r="I19" s="83"/>
      <c r="J19" s="24"/>
      <c r="K19" s="94"/>
      <c r="L19" s="21"/>
      <c r="N19" s="45" t="s">
        <v>72</v>
      </c>
      <c r="O19" s="482">
        <v>30</v>
      </c>
      <c r="P19" s="83">
        <v>25</v>
      </c>
      <c r="Q19" s="26">
        <v>27</v>
      </c>
      <c r="R19" s="355"/>
      <c r="S19" s="26">
        <v>21</v>
      </c>
      <c r="T19" s="83">
        <v>21</v>
      </c>
      <c r="U19" s="346">
        <v>35</v>
      </c>
      <c r="V19" s="354"/>
      <c r="W19" s="379"/>
      <c r="X19" s="380"/>
    </row>
    <row r="20" spans="1:24" ht="24" customHeight="1">
      <c r="A20" s="42" t="s">
        <v>442</v>
      </c>
      <c r="B20" s="482"/>
      <c r="C20" s="83">
        <v>11</v>
      </c>
      <c r="D20" s="26">
        <v>15</v>
      </c>
      <c r="E20" s="61"/>
      <c r="F20" s="26">
        <v>12</v>
      </c>
      <c r="G20" s="83"/>
      <c r="H20" s="26">
        <v>20</v>
      </c>
      <c r="I20" s="83"/>
      <c r="J20" s="24"/>
      <c r="K20" s="94"/>
      <c r="L20" s="21"/>
      <c r="N20" s="42" t="s">
        <v>442</v>
      </c>
      <c r="O20" s="482"/>
      <c r="P20" s="83">
        <v>22</v>
      </c>
      <c r="Q20" s="346">
        <v>31</v>
      </c>
      <c r="R20" s="355"/>
      <c r="S20" s="26">
        <v>26</v>
      </c>
      <c r="T20" s="83"/>
      <c r="U20" s="26">
        <v>35</v>
      </c>
      <c r="V20" s="354"/>
      <c r="W20" s="379"/>
      <c r="X20" s="380"/>
    </row>
    <row r="21" spans="1:24" ht="24" customHeight="1">
      <c r="A21" s="42" t="s">
        <v>471</v>
      </c>
      <c r="B21" s="482"/>
      <c r="C21" s="83"/>
      <c r="D21" s="26"/>
      <c r="E21" s="61"/>
      <c r="F21" s="26"/>
      <c r="G21" s="83"/>
      <c r="H21" s="26">
        <v>17</v>
      </c>
      <c r="I21" s="83"/>
      <c r="J21" s="24"/>
      <c r="K21" s="94"/>
      <c r="L21" s="21"/>
      <c r="N21" s="42" t="s">
        <v>471</v>
      </c>
      <c r="O21" s="482"/>
      <c r="P21" s="83"/>
      <c r="Q21" s="346"/>
      <c r="R21" s="355"/>
      <c r="S21" s="26"/>
      <c r="T21" s="83"/>
      <c r="U21" s="26">
        <v>29</v>
      </c>
      <c r="V21" s="354"/>
      <c r="W21" s="379"/>
      <c r="X21" s="380"/>
    </row>
    <row r="22" spans="1:24" ht="24" customHeight="1">
      <c r="A22" s="42" t="s">
        <v>73</v>
      </c>
      <c r="B22" s="482">
        <v>14</v>
      </c>
      <c r="C22" s="83">
        <v>13</v>
      </c>
      <c r="D22" s="26">
        <v>8</v>
      </c>
      <c r="E22" s="61"/>
      <c r="F22" s="26"/>
      <c r="G22" s="83"/>
      <c r="H22" s="26">
        <v>13</v>
      </c>
      <c r="I22" s="83"/>
      <c r="J22" s="24"/>
      <c r="K22" s="94"/>
      <c r="L22" s="21"/>
      <c r="N22" s="45" t="s">
        <v>73</v>
      </c>
      <c r="O22" s="480">
        <v>35</v>
      </c>
      <c r="P22" s="346">
        <v>35</v>
      </c>
      <c r="Q22" s="26">
        <v>27</v>
      </c>
      <c r="R22" s="355"/>
      <c r="S22" s="26"/>
      <c r="T22" s="83"/>
      <c r="U22" s="26">
        <v>31</v>
      </c>
      <c r="V22" s="354"/>
      <c r="W22" s="379"/>
      <c r="X22" s="380"/>
    </row>
    <row r="23" spans="1:24" ht="24" customHeight="1">
      <c r="A23" s="42" t="s">
        <v>74</v>
      </c>
      <c r="B23" s="482">
        <v>23</v>
      </c>
      <c r="C23" s="83">
        <v>18</v>
      </c>
      <c r="D23" s="26"/>
      <c r="E23" s="61"/>
      <c r="F23" s="26"/>
      <c r="G23" s="83"/>
      <c r="H23" s="26">
        <v>18</v>
      </c>
      <c r="I23" s="83"/>
      <c r="J23" s="24"/>
      <c r="K23" s="94"/>
      <c r="L23" s="21"/>
      <c r="N23" s="45" t="s">
        <v>74</v>
      </c>
      <c r="O23" s="480">
        <v>34</v>
      </c>
      <c r="P23" s="83">
        <v>27</v>
      </c>
      <c r="Q23" s="26"/>
      <c r="R23" s="355"/>
      <c r="S23" s="26"/>
      <c r="T23" s="83"/>
      <c r="U23" s="26">
        <v>30</v>
      </c>
      <c r="V23" s="354"/>
      <c r="W23" s="379"/>
      <c r="X23" s="380"/>
    </row>
    <row r="24" spans="1:24" ht="24" customHeight="1">
      <c r="A24" s="23" t="s">
        <v>75</v>
      </c>
      <c r="B24" s="482">
        <v>8</v>
      </c>
      <c r="C24" s="83"/>
      <c r="D24" s="26"/>
      <c r="E24" s="61"/>
      <c r="F24" s="26">
        <v>16</v>
      </c>
      <c r="G24" s="83">
        <v>11</v>
      </c>
      <c r="H24" s="26">
        <v>18</v>
      </c>
      <c r="I24" s="83"/>
      <c r="J24" s="24"/>
      <c r="K24" s="94"/>
      <c r="L24" s="21"/>
      <c r="N24" s="46" t="s">
        <v>75</v>
      </c>
      <c r="O24" s="482">
        <v>18</v>
      </c>
      <c r="P24" s="83"/>
      <c r="Q24" s="26"/>
      <c r="R24" s="355"/>
      <c r="S24" s="26">
        <v>30</v>
      </c>
      <c r="T24" s="83">
        <v>20</v>
      </c>
      <c r="U24" s="26">
        <v>32</v>
      </c>
      <c r="V24" s="354"/>
      <c r="W24" s="379"/>
      <c r="X24" s="380"/>
    </row>
    <row r="25" spans="1:24" ht="24" customHeight="1">
      <c r="A25" s="23" t="s">
        <v>458</v>
      </c>
      <c r="B25" s="482"/>
      <c r="C25" s="83"/>
      <c r="D25" s="26">
        <v>13</v>
      </c>
      <c r="E25" s="61"/>
      <c r="F25" s="26"/>
      <c r="G25" s="83"/>
      <c r="H25" s="26"/>
      <c r="I25" s="83"/>
      <c r="J25" s="24"/>
      <c r="K25" s="94"/>
      <c r="L25" s="21"/>
      <c r="N25" s="23" t="s">
        <v>458</v>
      </c>
      <c r="O25" s="482"/>
      <c r="P25" s="83"/>
      <c r="Q25" s="26">
        <v>20</v>
      </c>
      <c r="R25" s="355"/>
      <c r="S25" s="26"/>
      <c r="T25" s="345"/>
      <c r="U25" s="26"/>
      <c r="V25" s="354"/>
      <c r="W25" s="379"/>
      <c r="X25" s="380"/>
    </row>
    <row r="26" spans="1:24" ht="24" customHeight="1">
      <c r="A26" s="23" t="s">
        <v>76</v>
      </c>
      <c r="B26" s="482"/>
      <c r="C26" s="83"/>
      <c r="D26" s="26"/>
      <c r="E26" s="61"/>
      <c r="F26" s="26"/>
      <c r="G26" s="83"/>
      <c r="H26" s="26"/>
      <c r="I26" s="83"/>
      <c r="J26" s="24"/>
      <c r="K26" s="94"/>
      <c r="L26" s="21"/>
      <c r="N26" s="46" t="s">
        <v>76</v>
      </c>
      <c r="O26" s="482"/>
      <c r="P26" s="83"/>
      <c r="Q26" s="26"/>
      <c r="R26" s="355"/>
      <c r="S26" s="26"/>
      <c r="T26" s="345"/>
      <c r="U26" s="26"/>
      <c r="V26" s="354"/>
      <c r="W26" s="379"/>
      <c r="X26" s="380"/>
    </row>
    <row r="27" spans="1:24" ht="24" customHeight="1">
      <c r="A27" s="23" t="s">
        <v>77</v>
      </c>
      <c r="B27" s="482"/>
      <c r="C27" s="83">
        <v>12</v>
      </c>
      <c r="D27" s="26">
        <v>14</v>
      </c>
      <c r="E27" s="61"/>
      <c r="F27" s="26">
        <v>18</v>
      </c>
      <c r="G27" s="83">
        <v>18</v>
      </c>
      <c r="H27" s="26">
        <v>12</v>
      </c>
      <c r="I27" s="83"/>
      <c r="J27" s="24"/>
      <c r="K27" s="94"/>
      <c r="L27" s="21"/>
      <c r="N27" s="46" t="s">
        <v>77</v>
      </c>
      <c r="O27" s="482"/>
      <c r="P27" s="83">
        <v>24</v>
      </c>
      <c r="Q27" s="346">
        <v>31</v>
      </c>
      <c r="R27" s="355"/>
      <c r="S27" s="346">
        <v>35</v>
      </c>
      <c r="T27" s="346">
        <v>31</v>
      </c>
      <c r="U27" s="26">
        <v>25</v>
      </c>
      <c r="V27" s="354"/>
      <c r="W27" s="379"/>
      <c r="X27" s="380"/>
    </row>
    <row r="28" spans="1:24" ht="24" customHeight="1">
      <c r="A28" s="42" t="s">
        <v>78</v>
      </c>
      <c r="B28" s="482"/>
      <c r="C28" s="83">
        <v>4</v>
      </c>
      <c r="D28" s="26"/>
      <c r="E28" s="61"/>
      <c r="F28" s="26"/>
      <c r="G28" s="83"/>
      <c r="H28" s="26">
        <v>12</v>
      </c>
      <c r="I28" s="83"/>
      <c r="J28" s="24"/>
      <c r="K28" s="94"/>
      <c r="L28" s="21"/>
      <c r="N28" s="45" t="s">
        <v>78</v>
      </c>
      <c r="O28" s="482"/>
      <c r="P28" s="83">
        <v>14</v>
      </c>
      <c r="Q28" s="26"/>
      <c r="R28" s="355"/>
      <c r="S28" s="26"/>
      <c r="T28" s="345"/>
      <c r="U28" s="26">
        <v>28</v>
      </c>
      <c r="V28" s="354"/>
      <c r="W28" s="379"/>
      <c r="X28" s="380"/>
    </row>
    <row r="29" spans="1:24" ht="24" customHeight="1">
      <c r="A29" s="42" t="s">
        <v>79</v>
      </c>
      <c r="B29" s="482"/>
      <c r="C29" s="83"/>
      <c r="D29" s="26"/>
      <c r="E29" s="61"/>
      <c r="F29" s="26"/>
      <c r="G29" s="83"/>
      <c r="H29" s="26"/>
      <c r="I29" s="83"/>
      <c r="J29" s="24"/>
      <c r="K29" s="94"/>
      <c r="L29" s="21"/>
      <c r="N29" s="45" t="s">
        <v>79</v>
      </c>
      <c r="O29" s="482"/>
      <c r="P29" s="83"/>
      <c r="Q29" s="26"/>
      <c r="R29" s="355"/>
      <c r="S29" s="26"/>
      <c r="T29" s="83"/>
      <c r="U29" s="26"/>
      <c r="V29" s="354"/>
      <c r="W29" s="379"/>
      <c r="X29" s="380"/>
    </row>
    <row r="30" spans="1:24" ht="24" customHeight="1">
      <c r="A30" s="42" t="s">
        <v>451</v>
      </c>
      <c r="B30" s="482"/>
      <c r="C30" s="83"/>
      <c r="D30" s="26">
        <v>10</v>
      </c>
      <c r="E30" s="61"/>
      <c r="F30" s="26">
        <v>14</v>
      </c>
      <c r="G30" s="83">
        <v>16</v>
      </c>
      <c r="H30" s="26"/>
      <c r="I30" s="83"/>
      <c r="J30" s="24"/>
      <c r="K30" s="94"/>
      <c r="L30" s="21"/>
      <c r="N30" s="42" t="s">
        <v>79</v>
      </c>
      <c r="O30" s="482"/>
      <c r="P30" s="83"/>
      <c r="Q30" s="26">
        <v>24</v>
      </c>
      <c r="R30" s="355"/>
      <c r="S30" s="26">
        <v>27</v>
      </c>
      <c r="T30" s="83">
        <v>28</v>
      </c>
      <c r="U30" s="26"/>
      <c r="V30" s="354"/>
      <c r="W30" s="379"/>
      <c r="X30" s="380"/>
    </row>
    <row r="31" spans="1:24" ht="24" customHeight="1">
      <c r="A31" s="23" t="s">
        <v>80</v>
      </c>
      <c r="B31" s="482">
        <v>15</v>
      </c>
      <c r="C31" s="83">
        <v>21</v>
      </c>
      <c r="D31" s="26">
        <v>14</v>
      </c>
      <c r="E31" s="61"/>
      <c r="F31" s="26">
        <v>19</v>
      </c>
      <c r="G31" s="346">
        <v>20</v>
      </c>
      <c r="H31" s="346">
        <v>24</v>
      </c>
      <c r="I31" s="83"/>
      <c r="J31" s="24"/>
      <c r="K31" s="94"/>
      <c r="L31" s="21"/>
      <c r="N31" s="46" t="s">
        <v>80</v>
      </c>
      <c r="O31" s="482">
        <v>27</v>
      </c>
      <c r="P31" s="346">
        <v>32</v>
      </c>
      <c r="Q31" s="26">
        <v>27</v>
      </c>
      <c r="R31" s="355"/>
      <c r="S31" s="346">
        <v>31</v>
      </c>
      <c r="T31" s="83">
        <v>31</v>
      </c>
      <c r="U31" s="26">
        <v>36</v>
      </c>
      <c r="V31" s="354"/>
      <c r="W31" s="379"/>
      <c r="X31" s="380"/>
    </row>
    <row r="32" spans="1:24" ht="24" customHeight="1">
      <c r="A32" s="23" t="s">
        <v>81</v>
      </c>
      <c r="B32" s="482"/>
      <c r="C32" s="83">
        <v>22</v>
      </c>
      <c r="D32" s="26"/>
      <c r="E32" s="61"/>
      <c r="F32" s="26"/>
      <c r="G32" s="83"/>
      <c r="H32" s="26"/>
      <c r="I32" s="83"/>
      <c r="J32" s="24"/>
      <c r="K32" s="94"/>
      <c r="L32" s="21"/>
      <c r="N32" s="46" t="s">
        <v>81</v>
      </c>
      <c r="O32" s="482"/>
      <c r="P32" s="346">
        <v>30</v>
      </c>
      <c r="Q32" s="26"/>
      <c r="R32" s="355"/>
      <c r="S32" s="26"/>
      <c r="T32" s="83"/>
      <c r="U32" s="26"/>
      <c r="V32" s="354"/>
      <c r="W32" s="379"/>
      <c r="X32" s="380"/>
    </row>
    <row r="33" spans="1:24" ht="24" customHeight="1">
      <c r="A33" s="42" t="s">
        <v>82</v>
      </c>
      <c r="B33" s="482"/>
      <c r="C33" s="83"/>
      <c r="D33" s="26"/>
      <c r="E33" s="61"/>
      <c r="F33" s="26">
        <v>13</v>
      </c>
      <c r="G33" s="83">
        <v>12</v>
      </c>
      <c r="H33" s="26"/>
      <c r="I33" s="83"/>
      <c r="J33" s="24"/>
      <c r="K33" s="94"/>
      <c r="L33" s="21"/>
      <c r="N33" s="45" t="s">
        <v>82</v>
      </c>
      <c r="O33" s="482"/>
      <c r="P33" s="83"/>
      <c r="Q33" s="26"/>
      <c r="R33" s="355"/>
      <c r="S33" s="346">
        <v>36</v>
      </c>
      <c r="T33" s="346">
        <v>32</v>
      </c>
      <c r="U33" s="26"/>
      <c r="V33" s="354"/>
      <c r="W33" s="379"/>
      <c r="X33" s="380"/>
    </row>
    <row r="34" spans="1:24" ht="24" customHeight="1">
      <c r="A34" s="42" t="s">
        <v>83</v>
      </c>
      <c r="B34" s="482"/>
      <c r="C34" s="83"/>
      <c r="D34" s="26"/>
      <c r="E34" s="61"/>
      <c r="F34" s="26"/>
      <c r="G34" s="83"/>
      <c r="H34" s="26"/>
      <c r="I34" s="83"/>
      <c r="J34" s="24"/>
      <c r="K34" s="94"/>
      <c r="L34" s="21"/>
      <c r="N34" s="45" t="s">
        <v>83</v>
      </c>
      <c r="O34" s="482"/>
      <c r="P34" s="83"/>
      <c r="Q34" s="26"/>
      <c r="R34" s="355"/>
      <c r="S34" s="26"/>
      <c r="T34" s="83"/>
      <c r="U34" s="26"/>
      <c r="V34" s="354"/>
      <c r="W34" s="379"/>
      <c r="X34" s="380"/>
    </row>
    <row r="35" spans="1:24" ht="24" customHeight="1">
      <c r="A35" s="42" t="s">
        <v>84</v>
      </c>
      <c r="B35" s="482"/>
      <c r="C35" s="83"/>
      <c r="D35" s="26"/>
      <c r="E35" s="61"/>
      <c r="F35" s="26"/>
      <c r="G35" s="83"/>
      <c r="H35" s="26"/>
      <c r="I35" s="83"/>
      <c r="J35" s="24"/>
      <c r="K35" s="94"/>
      <c r="L35" s="21"/>
      <c r="N35" s="45" t="s">
        <v>84</v>
      </c>
      <c r="O35" s="482"/>
      <c r="P35" s="83"/>
      <c r="Q35" s="26"/>
      <c r="R35" s="355"/>
      <c r="S35" s="26"/>
      <c r="T35" s="83"/>
      <c r="U35" s="26"/>
      <c r="V35" s="354"/>
      <c r="W35" s="379"/>
      <c r="X35" s="380"/>
    </row>
    <row r="36" spans="1:24" ht="24" customHeight="1">
      <c r="A36" s="23" t="s">
        <v>85</v>
      </c>
      <c r="B36" s="482">
        <v>18</v>
      </c>
      <c r="C36" s="83"/>
      <c r="D36" s="26"/>
      <c r="E36" s="61"/>
      <c r="F36" s="26"/>
      <c r="G36" s="83"/>
      <c r="H36" s="26"/>
      <c r="I36" s="83"/>
      <c r="J36" s="24"/>
      <c r="K36" s="94"/>
      <c r="L36" s="21"/>
      <c r="N36" s="46" t="s">
        <v>85</v>
      </c>
      <c r="O36" s="482">
        <v>32</v>
      </c>
      <c r="P36" s="83"/>
      <c r="Q36" s="26"/>
      <c r="R36" s="355"/>
      <c r="S36" s="26"/>
      <c r="T36" s="83"/>
      <c r="U36" s="26"/>
      <c r="V36" s="354"/>
      <c r="W36" s="379"/>
      <c r="X36" s="380"/>
    </row>
    <row r="37" spans="1:24" ht="24" customHeight="1">
      <c r="A37" s="42" t="s">
        <v>86</v>
      </c>
      <c r="B37" s="482">
        <v>0</v>
      </c>
      <c r="C37" s="83"/>
      <c r="D37" s="26"/>
      <c r="E37" s="61"/>
      <c r="F37" s="28"/>
      <c r="G37" s="83"/>
      <c r="H37" s="26"/>
      <c r="I37" s="83"/>
      <c r="J37" s="24"/>
      <c r="K37" s="94"/>
      <c r="L37" s="21"/>
      <c r="N37" s="45" t="s">
        <v>86</v>
      </c>
      <c r="O37" s="482">
        <v>5</v>
      </c>
      <c r="P37" s="83"/>
      <c r="Q37" s="26"/>
      <c r="R37" s="355"/>
      <c r="S37" s="26"/>
      <c r="T37" s="83"/>
      <c r="U37" s="26"/>
      <c r="V37" s="354"/>
      <c r="W37" s="379"/>
      <c r="X37" s="380"/>
    </row>
    <row r="38" spans="1:24" ht="24" customHeight="1">
      <c r="A38" s="42" t="s">
        <v>469</v>
      </c>
      <c r="B38" s="482"/>
      <c r="C38" s="83"/>
      <c r="D38" s="26"/>
      <c r="E38" s="61"/>
      <c r="F38" s="28"/>
      <c r="G38" s="83"/>
      <c r="H38" s="26">
        <v>23</v>
      </c>
      <c r="I38" s="83"/>
      <c r="J38" s="24"/>
      <c r="K38" s="94"/>
      <c r="L38" s="21"/>
      <c r="N38" s="42" t="s">
        <v>469</v>
      </c>
      <c r="O38" s="482"/>
      <c r="P38" s="83"/>
      <c r="Q38" s="26"/>
      <c r="R38" s="355"/>
      <c r="S38" s="26"/>
      <c r="T38" s="83"/>
      <c r="U38" s="26">
        <v>33</v>
      </c>
      <c r="V38" s="354"/>
      <c r="W38" s="379"/>
      <c r="X38" s="380"/>
    </row>
    <row r="39" spans="1:24" ht="24" customHeight="1">
      <c r="A39" s="42" t="s">
        <v>87</v>
      </c>
      <c r="B39" s="482"/>
      <c r="C39" s="83"/>
      <c r="D39" s="26"/>
      <c r="E39" s="61"/>
      <c r="F39" s="26"/>
      <c r="G39" s="83">
        <v>15</v>
      </c>
      <c r="H39" s="26">
        <v>21</v>
      </c>
      <c r="I39" s="83"/>
      <c r="J39" s="24"/>
      <c r="K39" s="94"/>
      <c r="L39" s="21"/>
      <c r="N39" s="45" t="s">
        <v>87</v>
      </c>
      <c r="O39" s="482"/>
      <c r="P39" s="83"/>
      <c r="Q39" s="26"/>
      <c r="R39" s="355"/>
      <c r="S39" s="26"/>
      <c r="T39" s="83">
        <v>25</v>
      </c>
      <c r="U39" s="346">
        <v>36</v>
      </c>
      <c r="V39" s="354"/>
      <c r="W39" s="379"/>
      <c r="X39" s="380"/>
    </row>
    <row r="40" spans="1:24" ht="24" customHeight="1">
      <c r="A40" s="42" t="s">
        <v>88</v>
      </c>
      <c r="B40" s="482"/>
      <c r="C40" s="83"/>
      <c r="D40" s="26"/>
      <c r="E40" s="61"/>
      <c r="F40" s="26">
        <v>10</v>
      </c>
      <c r="G40" s="83"/>
      <c r="H40" s="26">
        <v>9</v>
      </c>
      <c r="I40" s="83"/>
      <c r="J40" s="24"/>
      <c r="K40" s="94"/>
      <c r="L40" s="21"/>
      <c r="N40" s="45" t="s">
        <v>88</v>
      </c>
      <c r="O40" s="482"/>
      <c r="P40" s="83"/>
      <c r="Q40" s="26"/>
      <c r="R40" s="355"/>
      <c r="S40" s="26">
        <v>30</v>
      </c>
      <c r="T40" s="83"/>
      <c r="U40" s="26">
        <v>27</v>
      </c>
      <c r="V40" s="354"/>
      <c r="W40" s="379"/>
      <c r="X40" s="380"/>
    </row>
    <row r="41" spans="1:24" ht="24" customHeight="1">
      <c r="A41" s="42" t="s">
        <v>427</v>
      </c>
      <c r="B41" s="482">
        <v>5</v>
      </c>
      <c r="C41" s="83"/>
      <c r="D41" s="26"/>
      <c r="E41" s="61"/>
      <c r="F41" s="26"/>
      <c r="G41" s="83"/>
      <c r="H41" s="26"/>
      <c r="I41" s="83"/>
      <c r="J41" s="24"/>
      <c r="K41" s="94"/>
      <c r="L41" s="21"/>
      <c r="N41" s="45" t="s">
        <v>427</v>
      </c>
      <c r="O41" s="482">
        <v>20</v>
      </c>
      <c r="P41" s="83"/>
      <c r="Q41" s="26"/>
      <c r="R41" s="355"/>
      <c r="S41" s="26"/>
      <c r="T41" s="83"/>
      <c r="U41" s="26"/>
      <c r="V41" s="354"/>
      <c r="W41" s="379"/>
      <c r="X41" s="380"/>
    </row>
    <row r="42" spans="1:24" ht="24" customHeight="1">
      <c r="A42" s="23" t="s">
        <v>89</v>
      </c>
      <c r="B42" s="482">
        <v>15</v>
      </c>
      <c r="C42" s="83">
        <v>18</v>
      </c>
      <c r="D42" s="26"/>
      <c r="E42" s="61"/>
      <c r="F42" s="26"/>
      <c r="G42" s="83"/>
      <c r="H42" s="26">
        <v>17</v>
      </c>
      <c r="I42" s="83"/>
      <c r="J42" s="24"/>
      <c r="K42" s="94"/>
      <c r="L42" s="21"/>
      <c r="N42" s="46" t="s">
        <v>89</v>
      </c>
      <c r="O42" s="482">
        <v>27</v>
      </c>
      <c r="P42" s="83">
        <v>29</v>
      </c>
      <c r="Q42" s="26"/>
      <c r="R42" s="355"/>
      <c r="S42" s="26"/>
      <c r="T42" s="83"/>
      <c r="U42" s="26">
        <v>31</v>
      </c>
      <c r="V42" s="354"/>
      <c r="W42" s="379"/>
      <c r="X42" s="380"/>
    </row>
    <row r="43" spans="1:24" ht="24" customHeight="1">
      <c r="A43" s="42" t="s">
        <v>90</v>
      </c>
      <c r="B43" s="482"/>
      <c r="C43" s="83">
        <v>15</v>
      </c>
      <c r="D43" s="26">
        <v>18</v>
      </c>
      <c r="E43" s="61"/>
      <c r="F43" s="28"/>
      <c r="G43" s="83">
        <v>16</v>
      </c>
      <c r="H43" s="26">
        <v>18</v>
      </c>
      <c r="I43" s="83"/>
      <c r="J43" s="24"/>
      <c r="K43" s="94"/>
      <c r="L43" s="21"/>
      <c r="N43" s="45" t="s">
        <v>90</v>
      </c>
      <c r="O43" s="482"/>
      <c r="P43" s="83">
        <v>26</v>
      </c>
      <c r="Q43" s="346">
        <v>31</v>
      </c>
      <c r="R43" s="355"/>
      <c r="S43" s="26"/>
      <c r="T43" s="83">
        <v>27</v>
      </c>
      <c r="U43" s="26">
        <v>31</v>
      </c>
      <c r="V43" s="354"/>
      <c r="W43" s="379"/>
      <c r="X43" s="380"/>
    </row>
    <row r="44" spans="1:24" ht="24" customHeight="1">
      <c r="A44" s="23" t="s">
        <v>91</v>
      </c>
      <c r="B44" s="482"/>
      <c r="C44" s="83"/>
      <c r="D44" s="26"/>
      <c r="E44" s="61"/>
      <c r="F44" s="26"/>
      <c r="G44" s="83"/>
      <c r="H44" s="26"/>
      <c r="I44" s="83"/>
      <c r="J44" s="24"/>
      <c r="K44" s="94"/>
      <c r="L44" s="21"/>
      <c r="N44" s="46" t="s">
        <v>91</v>
      </c>
      <c r="O44" s="482"/>
      <c r="P44" s="83"/>
      <c r="Q44" s="26"/>
      <c r="R44" s="355"/>
      <c r="S44" s="26"/>
      <c r="T44" s="83"/>
      <c r="U44" s="26"/>
      <c r="V44" s="354"/>
      <c r="W44" s="379"/>
      <c r="X44" s="380"/>
    </row>
    <row r="45" spans="1:24" ht="24" customHeight="1">
      <c r="A45" s="23" t="s">
        <v>92</v>
      </c>
      <c r="B45" s="482">
        <v>11</v>
      </c>
      <c r="C45" s="83">
        <v>15</v>
      </c>
      <c r="D45" s="26">
        <v>13</v>
      </c>
      <c r="E45" s="61"/>
      <c r="F45" s="26">
        <v>15</v>
      </c>
      <c r="G45" s="83">
        <v>18</v>
      </c>
      <c r="H45" s="26">
        <v>18</v>
      </c>
      <c r="I45" s="83"/>
      <c r="J45" s="24"/>
      <c r="K45" s="94"/>
      <c r="L45" s="21"/>
      <c r="N45" s="46" t="s">
        <v>92</v>
      </c>
      <c r="O45" s="482">
        <v>28</v>
      </c>
      <c r="P45" s="83">
        <v>29</v>
      </c>
      <c r="Q45" s="26">
        <v>29</v>
      </c>
      <c r="R45" s="355"/>
      <c r="S45" s="26">
        <v>31</v>
      </c>
      <c r="T45" s="346">
        <v>32</v>
      </c>
      <c r="U45" s="346">
        <v>35</v>
      </c>
      <c r="V45" s="354"/>
      <c r="W45" s="379"/>
      <c r="X45" s="380"/>
    </row>
    <row r="46" spans="1:24" ht="24" customHeight="1">
      <c r="A46" s="23" t="s">
        <v>93</v>
      </c>
      <c r="B46" s="482"/>
      <c r="C46" s="83"/>
      <c r="D46" s="26"/>
      <c r="E46" s="61"/>
      <c r="F46" s="26"/>
      <c r="G46" s="83"/>
      <c r="H46" s="26">
        <v>10</v>
      </c>
      <c r="I46" s="83"/>
      <c r="J46" s="24"/>
      <c r="K46" s="94"/>
      <c r="L46" s="21"/>
      <c r="N46" s="46" t="s">
        <v>93</v>
      </c>
      <c r="O46" s="482"/>
      <c r="P46" s="83"/>
      <c r="Q46" s="26"/>
      <c r="R46" s="355"/>
      <c r="S46" s="26"/>
      <c r="T46" s="345"/>
      <c r="U46" s="26">
        <v>26</v>
      </c>
      <c r="V46" s="354"/>
      <c r="W46" s="379"/>
      <c r="X46" s="380"/>
    </row>
    <row r="47" spans="1:24" ht="24" customHeight="1">
      <c r="A47" s="23" t="s">
        <v>94</v>
      </c>
      <c r="B47" s="482"/>
      <c r="C47" s="83">
        <v>11</v>
      </c>
      <c r="D47" s="26">
        <v>19</v>
      </c>
      <c r="E47" s="61"/>
      <c r="F47" s="26"/>
      <c r="G47" s="83"/>
      <c r="H47" s="26"/>
      <c r="I47" s="83"/>
      <c r="J47" s="24"/>
      <c r="K47" s="94"/>
      <c r="L47" s="21"/>
      <c r="N47" s="46" t="s">
        <v>94</v>
      </c>
      <c r="O47" s="482"/>
      <c r="P47" s="83">
        <v>24</v>
      </c>
      <c r="Q47" s="26">
        <v>34</v>
      </c>
      <c r="R47" s="355"/>
      <c r="S47" s="26"/>
      <c r="T47" s="345"/>
      <c r="U47" s="26"/>
      <c r="V47" s="354"/>
      <c r="W47" s="379"/>
      <c r="X47" s="380"/>
    </row>
    <row r="48" spans="1:24" ht="24" customHeight="1">
      <c r="A48" s="23" t="s">
        <v>95</v>
      </c>
      <c r="B48" s="482">
        <v>1</v>
      </c>
      <c r="C48" s="83">
        <v>4</v>
      </c>
      <c r="D48" s="26"/>
      <c r="E48" s="61"/>
      <c r="F48" s="26"/>
      <c r="G48" s="83"/>
      <c r="H48" s="26"/>
      <c r="I48" s="83"/>
      <c r="J48" s="24"/>
      <c r="K48" s="94"/>
      <c r="L48" s="21"/>
      <c r="N48" s="46" t="s">
        <v>95</v>
      </c>
      <c r="O48" s="482">
        <v>14</v>
      </c>
      <c r="P48" s="83">
        <v>17</v>
      </c>
      <c r="Q48" s="26"/>
      <c r="R48" s="355"/>
      <c r="S48" s="26"/>
      <c r="T48" s="345"/>
      <c r="U48" s="26"/>
      <c r="V48" s="354"/>
      <c r="W48" s="379"/>
      <c r="X48" s="380"/>
    </row>
    <row r="49" spans="1:24" ht="24" customHeight="1">
      <c r="A49" s="23" t="s">
        <v>96</v>
      </c>
      <c r="B49" s="480">
        <v>24</v>
      </c>
      <c r="C49" s="83"/>
      <c r="D49" s="346">
        <v>21</v>
      </c>
      <c r="E49" s="61"/>
      <c r="F49" s="26"/>
      <c r="G49" s="83"/>
      <c r="H49" s="26"/>
      <c r="I49" s="83"/>
      <c r="J49" s="24"/>
      <c r="K49" s="94"/>
      <c r="L49" s="21"/>
      <c r="N49" s="46" t="s">
        <v>96</v>
      </c>
      <c r="O49" s="482">
        <v>32</v>
      </c>
      <c r="P49" s="83"/>
      <c r="Q49" s="26">
        <v>31</v>
      </c>
      <c r="R49" s="355"/>
      <c r="S49" s="26"/>
      <c r="T49" s="345"/>
      <c r="U49" s="26"/>
      <c r="V49" s="354"/>
      <c r="W49" s="379"/>
      <c r="X49" s="380"/>
    </row>
    <row r="50" spans="1:24" ht="24" customHeight="1">
      <c r="A50" s="23" t="s">
        <v>97</v>
      </c>
      <c r="B50" s="482">
        <v>23</v>
      </c>
      <c r="C50" s="83"/>
      <c r="D50" s="26">
        <v>19</v>
      </c>
      <c r="E50" s="61"/>
      <c r="F50" s="26"/>
      <c r="G50" s="83"/>
      <c r="H50" s="26"/>
      <c r="I50" s="83"/>
      <c r="J50" s="24"/>
      <c r="K50" s="94"/>
      <c r="L50" s="21"/>
      <c r="N50" s="46" t="s">
        <v>97</v>
      </c>
      <c r="O50" s="482">
        <v>28</v>
      </c>
      <c r="P50" s="83"/>
      <c r="Q50" s="26">
        <v>27</v>
      </c>
      <c r="R50" s="355"/>
      <c r="S50" s="26"/>
      <c r="T50" s="345"/>
      <c r="U50" s="26"/>
      <c r="V50" s="354"/>
      <c r="W50" s="379"/>
      <c r="X50" s="380"/>
    </row>
    <row r="51" spans="1:24" ht="24" customHeight="1">
      <c r="A51" s="23" t="s">
        <v>98</v>
      </c>
      <c r="B51" s="482">
        <v>21</v>
      </c>
      <c r="C51" s="83">
        <v>16</v>
      </c>
      <c r="D51" s="26">
        <v>19</v>
      </c>
      <c r="E51" s="61"/>
      <c r="F51" s="346">
        <v>21</v>
      </c>
      <c r="G51" s="346">
        <v>22</v>
      </c>
      <c r="H51" s="26">
        <v>20</v>
      </c>
      <c r="I51" s="83"/>
      <c r="J51" s="24"/>
      <c r="K51" s="94"/>
      <c r="L51" s="21"/>
      <c r="N51" s="46" t="s">
        <v>98</v>
      </c>
      <c r="O51" s="482">
        <v>30</v>
      </c>
      <c r="P51" s="83">
        <v>24</v>
      </c>
      <c r="Q51" s="26">
        <v>29</v>
      </c>
      <c r="R51" s="355"/>
      <c r="S51" s="26">
        <v>31</v>
      </c>
      <c r="T51" s="83">
        <v>30</v>
      </c>
      <c r="U51" s="26">
        <v>30</v>
      </c>
      <c r="V51" s="354"/>
      <c r="W51" s="379"/>
      <c r="X51" s="380"/>
    </row>
    <row r="52" spans="1:24" ht="24" customHeight="1">
      <c r="A52" s="23" t="s">
        <v>475</v>
      </c>
      <c r="B52" s="482"/>
      <c r="C52" s="83"/>
      <c r="D52" s="26"/>
      <c r="E52" s="61"/>
      <c r="F52" s="346"/>
      <c r="G52" s="346"/>
      <c r="H52" s="26">
        <v>11</v>
      </c>
      <c r="I52" s="83"/>
      <c r="J52" s="24"/>
      <c r="K52" s="94"/>
      <c r="L52" s="21"/>
      <c r="N52" s="23" t="s">
        <v>475</v>
      </c>
      <c r="O52" s="482"/>
      <c r="P52" s="83"/>
      <c r="Q52" s="26"/>
      <c r="R52" s="355"/>
      <c r="S52" s="26"/>
      <c r="T52" s="83"/>
      <c r="U52" s="26">
        <v>23</v>
      </c>
      <c r="V52" s="354"/>
      <c r="W52" s="379"/>
      <c r="X52" s="380"/>
    </row>
    <row r="53" spans="1:24" ht="24" customHeight="1">
      <c r="A53" s="23" t="s">
        <v>99</v>
      </c>
      <c r="B53" s="482"/>
      <c r="C53" s="83"/>
      <c r="D53" s="26"/>
      <c r="E53" s="61"/>
      <c r="F53" s="26">
        <v>6</v>
      </c>
      <c r="G53" s="83">
        <v>12</v>
      </c>
      <c r="H53" s="26"/>
      <c r="I53" s="83"/>
      <c r="J53" s="24"/>
      <c r="K53" s="94"/>
      <c r="L53" s="21"/>
      <c r="N53" s="46" t="s">
        <v>99</v>
      </c>
      <c r="O53" s="482"/>
      <c r="P53" s="83"/>
      <c r="Q53" s="26"/>
      <c r="R53" s="355"/>
      <c r="S53" s="26">
        <v>25</v>
      </c>
      <c r="T53" s="346">
        <v>31</v>
      </c>
      <c r="U53" s="26"/>
      <c r="V53" s="354"/>
      <c r="W53" s="379"/>
      <c r="X53" s="380"/>
    </row>
    <row r="54" spans="1:24" ht="24" customHeight="1">
      <c r="A54" s="23" t="s">
        <v>474</v>
      </c>
      <c r="B54" s="482"/>
      <c r="C54" s="83"/>
      <c r="D54" s="26"/>
      <c r="E54" s="61"/>
      <c r="F54" s="26"/>
      <c r="G54" s="83"/>
      <c r="H54" s="346">
        <v>24</v>
      </c>
      <c r="I54" s="83"/>
      <c r="J54" s="24"/>
      <c r="K54" s="94"/>
      <c r="L54" s="21"/>
      <c r="N54" s="23" t="s">
        <v>474</v>
      </c>
      <c r="O54" s="482"/>
      <c r="P54" s="83"/>
      <c r="Q54" s="26"/>
      <c r="R54" s="355"/>
      <c r="S54" s="26"/>
      <c r="T54" s="346"/>
      <c r="U54" s="26"/>
      <c r="V54" s="354"/>
      <c r="W54" s="379"/>
      <c r="X54" s="380"/>
    </row>
    <row r="55" spans="1:24" ht="24" customHeight="1">
      <c r="A55" s="42" t="s">
        <v>100</v>
      </c>
      <c r="B55" s="482"/>
      <c r="C55" s="83">
        <v>19</v>
      </c>
      <c r="D55" s="26"/>
      <c r="E55" s="61"/>
      <c r="F55" s="28"/>
      <c r="G55" s="83"/>
      <c r="H55" s="26"/>
      <c r="I55" s="83"/>
      <c r="J55" s="24"/>
      <c r="K55" s="94"/>
      <c r="L55" s="21"/>
      <c r="N55" s="45" t="s">
        <v>100</v>
      </c>
      <c r="O55" s="482"/>
      <c r="P55" s="346">
        <v>31</v>
      </c>
      <c r="Q55" s="26"/>
      <c r="R55" s="355"/>
      <c r="S55" s="26"/>
      <c r="T55" s="345"/>
      <c r="U55" s="26"/>
      <c r="V55" s="354"/>
      <c r="W55" s="379"/>
      <c r="X55" s="380"/>
    </row>
    <row r="56" spans="1:24" ht="24" customHeight="1">
      <c r="A56" s="23" t="s">
        <v>101</v>
      </c>
      <c r="B56" s="482">
        <v>17</v>
      </c>
      <c r="C56" s="83">
        <v>16</v>
      </c>
      <c r="D56" s="26">
        <v>11</v>
      </c>
      <c r="E56" s="61"/>
      <c r="F56" s="26"/>
      <c r="G56" s="83"/>
      <c r="H56" s="26">
        <v>17</v>
      </c>
      <c r="I56" s="83"/>
      <c r="J56" s="24"/>
      <c r="K56" s="94"/>
      <c r="L56" s="21"/>
      <c r="N56" s="46" t="s">
        <v>101</v>
      </c>
      <c r="O56" s="480">
        <v>34</v>
      </c>
      <c r="P56" s="346">
        <v>32</v>
      </c>
      <c r="Q56" s="26">
        <v>29</v>
      </c>
      <c r="R56" s="355"/>
      <c r="S56" s="26"/>
      <c r="T56" s="345"/>
      <c r="U56" s="26">
        <v>34</v>
      </c>
      <c r="V56" s="354"/>
      <c r="W56" s="379"/>
      <c r="X56" s="380"/>
    </row>
    <row r="57" spans="1:24" ht="24" customHeight="1">
      <c r="A57" s="23" t="s">
        <v>102</v>
      </c>
      <c r="B57" s="482"/>
      <c r="C57" s="83"/>
      <c r="D57" s="26"/>
      <c r="E57" s="61"/>
      <c r="F57" s="26"/>
      <c r="G57" s="83"/>
      <c r="H57" s="26">
        <v>17</v>
      </c>
      <c r="I57" s="83"/>
      <c r="J57" s="24"/>
      <c r="K57" s="94"/>
      <c r="L57" s="21"/>
      <c r="N57" s="46" t="s">
        <v>102</v>
      </c>
      <c r="O57" s="482"/>
      <c r="P57" s="83"/>
      <c r="Q57" s="26"/>
      <c r="R57" s="355"/>
      <c r="S57" s="26"/>
      <c r="T57" s="345"/>
      <c r="U57" s="26">
        <v>29</v>
      </c>
      <c r="V57" s="354"/>
      <c r="W57" s="379"/>
      <c r="X57" s="380"/>
    </row>
    <row r="58" spans="1:24" ht="24" customHeight="1">
      <c r="A58" s="23" t="s">
        <v>103</v>
      </c>
      <c r="B58" s="482">
        <v>8</v>
      </c>
      <c r="C58" s="83">
        <v>13</v>
      </c>
      <c r="D58" s="26">
        <v>12</v>
      </c>
      <c r="E58" s="61"/>
      <c r="F58" s="26"/>
      <c r="G58" s="83"/>
      <c r="H58" s="26"/>
      <c r="I58" s="83"/>
      <c r="J58" s="24"/>
      <c r="K58" s="94"/>
      <c r="L58" s="21"/>
      <c r="N58" s="46" t="s">
        <v>103</v>
      </c>
      <c r="O58" s="482">
        <v>25</v>
      </c>
      <c r="P58" s="83">
        <v>28</v>
      </c>
      <c r="Q58" s="26">
        <v>28</v>
      </c>
      <c r="R58" s="355"/>
      <c r="S58" s="26"/>
      <c r="T58" s="345"/>
      <c r="U58" s="26"/>
      <c r="V58" s="354"/>
      <c r="W58" s="379"/>
      <c r="X58" s="380"/>
    </row>
    <row r="59" spans="1:24" ht="24" customHeight="1">
      <c r="A59" s="42" t="s">
        <v>104</v>
      </c>
      <c r="B59" s="482"/>
      <c r="C59" s="83"/>
      <c r="D59" s="26"/>
      <c r="E59" s="61"/>
      <c r="F59" s="26"/>
      <c r="G59" s="83">
        <v>4</v>
      </c>
      <c r="H59" s="26">
        <v>9</v>
      </c>
      <c r="I59" s="83"/>
      <c r="J59" s="24"/>
      <c r="K59" s="94"/>
      <c r="L59" s="21"/>
      <c r="N59" s="45" t="s">
        <v>104</v>
      </c>
      <c r="O59" s="482"/>
      <c r="P59" s="83"/>
      <c r="Q59" s="26"/>
      <c r="R59" s="355"/>
      <c r="S59" s="26"/>
      <c r="T59" s="83">
        <v>21</v>
      </c>
      <c r="U59" s="26">
        <v>29</v>
      </c>
      <c r="V59" s="354"/>
      <c r="W59" s="379"/>
      <c r="X59" s="380"/>
    </row>
    <row r="60" spans="1:24" ht="24" customHeight="1">
      <c r="A60" s="42" t="s">
        <v>450</v>
      </c>
      <c r="B60" s="482"/>
      <c r="C60" s="83"/>
      <c r="D60" s="26">
        <v>13</v>
      </c>
      <c r="E60" s="61"/>
      <c r="F60" s="26">
        <v>18</v>
      </c>
      <c r="G60" s="83"/>
      <c r="H60" s="26"/>
      <c r="I60" s="83"/>
      <c r="J60" s="24"/>
      <c r="K60" s="94"/>
      <c r="L60" s="21"/>
      <c r="N60" s="42" t="s">
        <v>450</v>
      </c>
      <c r="O60" s="482"/>
      <c r="P60" s="83"/>
      <c r="Q60" s="26">
        <v>27</v>
      </c>
      <c r="R60" s="355"/>
      <c r="S60" s="346">
        <v>34</v>
      </c>
      <c r="T60" s="83"/>
      <c r="U60" s="26"/>
      <c r="V60" s="354"/>
      <c r="W60" s="379"/>
      <c r="X60" s="380"/>
    </row>
    <row r="61" spans="1:24" ht="24" customHeight="1">
      <c r="A61" s="23" t="s">
        <v>105</v>
      </c>
      <c r="B61" s="482"/>
      <c r="C61" s="83"/>
      <c r="D61" s="26"/>
      <c r="E61" s="61"/>
      <c r="F61" s="26">
        <v>17</v>
      </c>
      <c r="G61" s="83">
        <v>18</v>
      </c>
      <c r="H61" s="26">
        <v>15</v>
      </c>
      <c r="I61" s="83"/>
      <c r="J61" s="24"/>
      <c r="K61" s="94"/>
      <c r="L61" s="30"/>
      <c r="N61" s="46" t="s">
        <v>105</v>
      </c>
      <c r="O61" s="482"/>
      <c r="P61" s="83"/>
      <c r="Q61" s="26"/>
      <c r="R61" s="355"/>
      <c r="S61" s="26">
        <v>26</v>
      </c>
      <c r="T61" s="83">
        <v>26</v>
      </c>
      <c r="U61" s="26">
        <v>24</v>
      </c>
      <c r="V61" s="354"/>
      <c r="W61" s="379"/>
      <c r="X61" s="380"/>
    </row>
    <row r="62" spans="1:24" ht="24" customHeight="1">
      <c r="A62" s="23" t="s">
        <v>106</v>
      </c>
      <c r="B62" s="482"/>
      <c r="C62" s="83">
        <v>11</v>
      </c>
      <c r="D62" s="26"/>
      <c r="E62" s="61"/>
      <c r="F62" s="26">
        <v>10</v>
      </c>
      <c r="G62" s="83">
        <v>17</v>
      </c>
      <c r="H62" s="26"/>
      <c r="I62" s="83"/>
      <c r="J62" s="24"/>
      <c r="K62" s="94"/>
      <c r="L62" s="30"/>
      <c r="N62" s="46" t="s">
        <v>106</v>
      </c>
      <c r="O62" s="482"/>
      <c r="P62" s="83">
        <v>25</v>
      </c>
      <c r="Q62" s="26"/>
      <c r="R62" s="355"/>
      <c r="S62" s="26">
        <v>23</v>
      </c>
      <c r="T62" s="83">
        <v>28</v>
      </c>
      <c r="U62" s="26">
        <v>29</v>
      </c>
      <c r="V62" s="354"/>
      <c r="W62" s="379"/>
      <c r="X62" s="380"/>
    </row>
    <row r="63" spans="1:24" ht="24" customHeight="1">
      <c r="A63" s="42" t="s">
        <v>107</v>
      </c>
      <c r="B63" s="482"/>
      <c r="C63" s="83"/>
      <c r="D63" s="26"/>
      <c r="E63" s="61"/>
      <c r="F63" s="28"/>
      <c r="G63" s="83"/>
      <c r="H63" s="26">
        <v>15</v>
      </c>
      <c r="I63" s="83"/>
      <c r="J63" s="24"/>
      <c r="K63" s="94"/>
      <c r="L63" s="30"/>
      <c r="N63" s="45" t="s">
        <v>107</v>
      </c>
      <c r="O63" s="482"/>
      <c r="P63" s="83"/>
      <c r="Q63" s="26"/>
      <c r="R63" s="355"/>
      <c r="S63" s="26"/>
      <c r="T63" s="83"/>
      <c r="U63" s="26"/>
      <c r="V63" s="354"/>
      <c r="W63" s="379"/>
      <c r="X63" s="380"/>
    </row>
    <row r="64" spans="1:24" ht="24" customHeight="1">
      <c r="A64" s="23" t="s">
        <v>108</v>
      </c>
      <c r="B64" s="482">
        <v>13</v>
      </c>
      <c r="C64" s="83"/>
      <c r="D64" s="26">
        <v>7</v>
      </c>
      <c r="E64" s="61"/>
      <c r="F64" s="26"/>
      <c r="G64" s="83"/>
      <c r="H64" s="26">
        <v>10</v>
      </c>
      <c r="I64" s="83"/>
      <c r="J64" s="24"/>
      <c r="K64" s="94"/>
      <c r="L64" s="21"/>
      <c r="N64" s="46" t="s">
        <v>108</v>
      </c>
      <c r="O64" s="482">
        <v>23</v>
      </c>
      <c r="P64" s="83"/>
      <c r="Q64" s="26">
        <v>25</v>
      </c>
      <c r="R64" s="355"/>
      <c r="S64" s="26"/>
      <c r="T64" s="83"/>
      <c r="U64" s="26">
        <v>27</v>
      </c>
      <c r="V64" s="354"/>
      <c r="W64" s="379"/>
      <c r="X64" s="380"/>
    </row>
    <row r="65" spans="1:24" ht="24" customHeight="1">
      <c r="A65" s="42" t="s">
        <v>109</v>
      </c>
      <c r="B65" s="482">
        <v>20</v>
      </c>
      <c r="C65" s="83">
        <v>17</v>
      </c>
      <c r="D65" s="26">
        <v>14</v>
      </c>
      <c r="E65" s="61"/>
      <c r="F65" s="26">
        <v>13</v>
      </c>
      <c r="G65" s="83">
        <v>17</v>
      </c>
      <c r="H65" s="26">
        <v>12</v>
      </c>
      <c r="I65" s="83"/>
      <c r="J65" s="24"/>
      <c r="K65" s="94"/>
      <c r="L65" s="30"/>
      <c r="N65" s="45" t="s">
        <v>109</v>
      </c>
      <c r="O65" s="480">
        <v>33</v>
      </c>
      <c r="P65" s="83">
        <v>30</v>
      </c>
      <c r="Q65" s="346">
        <v>31</v>
      </c>
      <c r="R65" s="355"/>
      <c r="S65" s="26">
        <v>27</v>
      </c>
      <c r="T65" s="83">
        <v>27</v>
      </c>
      <c r="U65" s="26">
        <v>23</v>
      </c>
      <c r="V65" s="354"/>
      <c r="W65" s="379"/>
      <c r="X65" s="380"/>
    </row>
    <row r="66" spans="1:24" ht="24" customHeight="1">
      <c r="A66" s="42" t="s">
        <v>110</v>
      </c>
      <c r="B66" s="482"/>
      <c r="C66" s="83"/>
      <c r="D66" s="26"/>
      <c r="E66" s="61"/>
      <c r="F66" s="26"/>
      <c r="G66" s="83"/>
      <c r="H66" s="26"/>
      <c r="I66" s="83"/>
      <c r="J66" s="24"/>
      <c r="K66" s="94"/>
      <c r="L66" s="21"/>
      <c r="N66" s="45" t="s">
        <v>110</v>
      </c>
      <c r="O66" s="482"/>
      <c r="P66" s="83"/>
      <c r="Q66" s="26"/>
      <c r="R66" s="355"/>
      <c r="S66" s="26"/>
      <c r="T66" s="83"/>
      <c r="U66" s="26"/>
      <c r="V66" s="354"/>
      <c r="W66" s="379"/>
      <c r="X66" s="380"/>
    </row>
    <row r="67" spans="1:24" ht="24" customHeight="1">
      <c r="A67" s="42" t="s">
        <v>111</v>
      </c>
      <c r="B67" s="482"/>
      <c r="C67" s="83"/>
      <c r="D67" s="26"/>
      <c r="E67" s="61"/>
      <c r="F67" s="26">
        <v>6</v>
      </c>
      <c r="G67" s="83"/>
      <c r="H67" s="26"/>
      <c r="I67" s="83"/>
      <c r="J67" s="24"/>
      <c r="K67" s="94"/>
      <c r="L67" s="21"/>
      <c r="N67" s="45" t="s">
        <v>111</v>
      </c>
      <c r="O67" s="482"/>
      <c r="P67" s="83"/>
      <c r="Q67" s="26"/>
      <c r="R67" s="355"/>
      <c r="S67" s="26">
        <v>18</v>
      </c>
      <c r="T67" s="83"/>
      <c r="U67" s="26"/>
      <c r="V67" s="354"/>
      <c r="W67" s="379"/>
      <c r="X67" s="380"/>
    </row>
    <row r="68" spans="1:24" ht="24" customHeight="1">
      <c r="A68" s="42" t="s">
        <v>112</v>
      </c>
      <c r="B68" s="482">
        <v>20</v>
      </c>
      <c r="C68" s="83"/>
      <c r="D68" s="26"/>
      <c r="E68" s="61"/>
      <c r="F68" s="26"/>
      <c r="G68" s="83">
        <v>15</v>
      </c>
      <c r="H68" s="26">
        <v>21</v>
      </c>
      <c r="I68" s="83"/>
      <c r="J68" s="24"/>
      <c r="K68" s="94"/>
      <c r="L68" s="30"/>
      <c r="N68" s="45" t="s">
        <v>112</v>
      </c>
      <c r="O68" s="482">
        <v>32</v>
      </c>
      <c r="P68" s="83"/>
      <c r="Q68" s="26"/>
      <c r="R68" s="355"/>
      <c r="S68" s="26"/>
      <c r="T68" s="83">
        <v>25</v>
      </c>
      <c r="U68" s="26">
        <v>34</v>
      </c>
      <c r="V68" s="354"/>
      <c r="W68" s="379"/>
      <c r="X68" s="380"/>
    </row>
    <row r="69" spans="1:24" ht="24" customHeight="1">
      <c r="A69" s="42" t="s">
        <v>113</v>
      </c>
      <c r="B69" s="482"/>
      <c r="C69" s="83"/>
      <c r="D69" s="26"/>
      <c r="E69" s="61"/>
      <c r="F69" s="26"/>
      <c r="G69" s="83"/>
      <c r="H69" s="26"/>
      <c r="I69" s="83"/>
      <c r="J69" s="24"/>
      <c r="K69" s="94"/>
      <c r="L69" s="21"/>
      <c r="N69" s="45" t="s">
        <v>113</v>
      </c>
      <c r="O69" s="482"/>
      <c r="P69" s="83"/>
      <c r="Q69" s="26"/>
      <c r="R69" s="355"/>
      <c r="S69" s="26"/>
      <c r="T69" s="83"/>
      <c r="U69" s="26"/>
      <c r="V69" s="354"/>
      <c r="W69" s="379"/>
      <c r="X69" s="380"/>
    </row>
    <row r="70" spans="1:24" ht="24" customHeight="1">
      <c r="A70" s="42" t="s">
        <v>114</v>
      </c>
      <c r="B70" s="482">
        <v>21</v>
      </c>
      <c r="C70" s="83"/>
      <c r="D70" s="346">
        <v>20</v>
      </c>
      <c r="E70" s="61"/>
      <c r="F70" s="26"/>
      <c r="G70" s="83"/>
      <c r="H70" s="26"/>
      <c r="I70" s="83"/>
      <c r="J70" s="24"/>
      <c r="K70" s="94"/>
      <c r="L70" s="21"/>
      <c r="N70" s="45" t="s">
        <v>114</v>
      </c>
      <c r="O70" s="482">
        <v>32</v>
      </c>
      <c r="P70" s="83"/>
      <c r="Q70" s="26">
        <v>32</v>
      </c>
      <c r="R70" s="355"/>
      <c r="S70" s="26"/>
      <c r="T70" s="83"/>
      <c r="U70" s="26"/>
      <c r="V70" s="354"/>
      <c r="W70" s="379"/>
      <c r="X70" s="380"/>
    </row>
    <row r="71" spans="1:24" ht="24" customHeight="1">
      <c r="A71" s="42" t="s">
        <v>115</v>
      </c>
      <c r="B71" s="480">
        <v>24</v>
      </c>
      <c r="C71" s="83"/>
      <c r="D71" s="26">
        <v>19</v>
      </c>
      <c r="E71" s="61"/>
      <c r="F71" s="346">
        <v>25</v>
      </c>
      <c r="G71" s="83"/>
      <c r="H71" s="26">
        <v>19</v>
      </c>
      <c r="I71" s="83"/>
      <c r="J71" s="24"/>
      <c r="K71" s="94"/>
      <c r="L71" s="21"/>
      <c r="N71" s="45" t="s">
        <v>115</v>
      </c>
      <c r="O71" s="482">
        <v>32</v>
      </c>
      <c r="P71" s="83"/>
      <c r="Q71" s="26">
        <v>28</v>
      </c>
      <c r="R71" s="355"/>
      <c r="S71" s="26">
        <v>34</v>
      </c>
      <c r="T71" s="345"/>
      <c r="U71" s="26">
        <v>27</v>
      </c>
      <c r="V71" s="354"/>
      <c r="W71" s="379"/>
      <c r="X71" s="380"/>
    </row>
    <row r="72" spans="1:24" ht="24" customHeight="1">
      <c r="A72" s="42" t="s">
        <v>452</v>
      </c>
      <c r="B72" s="480"/>
      <c r="C72" s="83"/>
      <c r="D72" s="26"/>
      <c r="E72" s="61"/>
      <c r="F72" s="26">
        <v>13</v>
      </c>
      <c r="G72" s="83"/>
      <c r="H72" s="26">
        <v>22</v>
      </c>
      <c r="I72" s="83"/>
      <c r="J72" s="24"/>
      <c r="K72" s="94"/>
      <c r="L72" s="21"/>
      <c r="N72" s="42" t="s">
        <v>452</v>
      </c>
      <c r="O72" s="482"/>
      <c r="P72" s="83"/>
      <c r="Q72" s="26"/>
      <c r="R72" s="355"/>
      <c r="S72" s="26">
        <v>26</v>
      </c>
      <c r="T72" s="345"/>
      <c r="U72" s="346">
        <v>35</v>
      </c>
      <c r="V72" s="354"/>
      <c r="W72" s="379"/>
      <c r="X72" s="380"/>
    </row>
    <row r="73" spans="1:24" ht="24" customHeight="1">
      <c r="A73" s="42" t="s">
        <v>116</v>
      </c>
      <c r="B73" s="482"/>
      <c r="C73" s="83"/>
      <c r="D73" s="26"/>
      <c r="E73" s="61"/>
      <c r="F73" s="26"/>
      <c r="G73" s="83"/>
      <c r="H73" s="26"/>
      <c r="I73" s="83"/>
      <c r="J73" s="24"/>
      <c r="K73" s="94"/>
      <c r="L73" s="21"/>
      <c r="N73" s="45" t="s">
        <v>116</v>
      </c>
      <c r="O73" s="482"/>
      <c r="P73" s="83"/>
      <c r="Q73" s="26"/>
      <c r="R73" s="355"/>
      <c r="S73" s="26"/>
      <c r="T73" s="345"/>
      <c r="U73" s="26"/>
      <c r="V73" s="354"/>
      <c r="W73" s="379"/>
      <c r="X73" s="380"/>
    </row>
    <row r="74" spans="1:24" ht="24" customHeight="1">
      <c r="A74" s="42" t="s">
        <v>460</v>
      </c>
      <c r="B74" s="482"/>
      <c r="C74" s="83"/>
      <c r="D74" s="26">
        <v>5</v>
      </c>
      <c r="E74" s="61"/>
      <c r="F74" s="26"/>
      <c r="G74" s="83"/>
      <c r="H74" s="26"/>
      <c r="I74" s="83"/>
      <c r="J74" s="24"/>
      <c r="K74" s="94"/>
      <c r="L74" s="21"/>
      <c r="N74" s="42" t="s">
        <v>460</v>
      </c>
      <c r="O74" s="482"/>
      <c r="P74" s="83"/>
      <c r="Q74" s="26">
        <v>24</v>
      </c>
      <c r="R74" s="355"/>
      <c r="S74" s="26"/>
      <c r="T74" s="345"/>
      <c r="U74" s="26"/>
      <c r="V74" s="354"/>
      <c r="W74" s="379"/>
      <c r="X74" s="380"/>
    </row>
    <row r="75" spans="1:24" ht="24" customHeight="1">
      <c r="A75" s="42" t="s">
        <v>117</v>
      </c>
      <c r="B75" s="482">
        <v>16</v>
      </c>
      <c r="C75" s="479">
        <v>23</v>
      </c>
      <c r="D75" s="26"/>
      <c r="E75" s="61"/>
      <c r="F75" s="26"/>
      <c r="G75" s="83"/>
      <c r="H75" s="26"/>
      <c r="I75" s="83"/>
      <c r="J75" s="24"/>
      <c r="K75" s="94"/>
      <c r="L75" s="21"/>
      <c r="N75" s="45" t="s">
        <v>117</v>
      </c>
      <c r="O75" s="482">
        <v>24</v>
      </c>
      <c r="P75" s="80">
        <v>31</v>
      </c>
      <c r="Q75" s="26"/>
      <c r="R75" s="355"/>
      <c r="S75" s="26"/>
      <c r="T75" s="345"/>
      <c r="U75" s="26"/>
      <c r="V75" s="354"/>
      <c r="W75" s="379"/>
      <c r="X75" s="380"/>
    </row>
    <row r="76" spans="1:24" ht="24" customHeight="1">
      <c r="A76" s="42" t="s">
        <v>118</v>
      </c>
      <c r="B76" s="483"/>
      <c r="C76" s="84"/>
      <c r="D76" s="34"/>
      <c r="E76" s="204"/>
      <c r="F76" s="35"/>
      <c r="G76" s="83"/>
      <c r="H76" s="26">
        <v>15</v>
      </c>
      <c r="I76" s="83"/>
      <c r="J76" s="24"/>
      <c r="K76" s="94"/>
      <c r="L76" s="21"/>
      <c r="N76" s="45" t="s">
        <v>118</v>
      </c>
      <c r="O76" s="483"/>
      <c r="P76" s="84"/>
      <c r="Q76" s="34"/>
      <c r="R76" s="381"/>
      <c r="S76" s="35"/>
      <c r="T76" s="345"/>
      <c r="U76" s="346">
        <v>36</v>
      </c>
      <c r="V76" s="354"/>
      <c r="W76" s="379"/>
      <c r="X76" s="380"/>
    </row>
    <row r="77" spans="1:24" ht="24" customHeight="1">
      <c r="A77" s="42" t="s">
        <v>470</v>
      </c>
      <c r="B77" s="483"/>
      <c r="C77" s="84"/>
      <c r="D77" s="34"/>
      <c r="E77" s="204"/>
      <c r="F77" s="35"/>
      <c r="G77" s="83"/>
      <c r="H77" s="26">
        <v>20</v>
      </c>
      <c r="I77" s="83"/>
      <c r="J77" s="24"/>
      <c r="K77" s="94"/>
      <c r="L77" s="21"/>
      <c r="N77" s="42" t="s">
        <v>470</v>
      </c>
      <c r="O77" s="483"/>
      <c r="P77" s="84"/>
      <c r="Q77" s="34"/>
      <c r="R77" s="381"/>
      <c r="S77" s="35"/>
      <c r="T77" s="345"/>
      <c r="U77" s="26">
        <v>30</v>
      </c>
      <c r="V77" s="354"/>
      <c r="W77" s="379"/>
      <c r="X77" s="380"/>
    </row>
    <row r="78" spans="1:24" ht="24" customHeight="1">
      <c r="A78" s="42" t="s">
        <v>119</v>
      </c>
      <c r="B78" s="483"/>
      <c r="C78" s="80"/>
      <c r="D78" s="9"/>
      <c r="E78" s="15"/>
      <c r="F78" s="9"/>
      <c r="G78" s="80"/>
      <c r="H78" s="9"/>
      <c r="I78" s="80"/>
      <c r="J78" s="8"/>
      <c r="K78" s="417"/>
      <c r="N78" s="45" t="s">
        <v>119</v>
      </c>
      <c r="O78" s="483"/>
      <c r="P78" s="80"/>
      <c r="Q78" s="9"/>
      <c r="R78" s="334"/>
      <c r="S78" s="9"/>
      <c r="T78" s="348"/>
      <c r="U78" s="9"/>
      <c r="V78" s="337"/>
      <c r="W78" s="335"/>
      <c r="X78" s="338"/>
    </row>
    <row r="79" spans="1:24" ht="24" customHeight="1">
      <c r="A79" s="42" t="s">
        <v>120</v>
      </c>
      <c r="B79" s="483"/>
      <c r="C79" s="479">
        <v>24</v>
      </c>
      <c r="D79" s="9">
        <v>16</v>
      </c>
      <c r="E79" s="15"/>
      <c r="F79" s="9">
        <v>14</v>
      </c>
      <c r="G79" s="80"/>
      <c r="H79" s="9"/>
      <c r="I79" s="80"/>
      <c r="J79" s="8"/>
      <c r="K79" s="417"/>
      <c r="N79" s="45" t="s">
        <v>120</v>
      </c>
      <c r="O79" s="483"/>
      <c r="P79" s="80">
        <v>32</v>
      </c>
      <c r="Q79" s="9">
        <v>26</v>
      </c>
      <c r="R79" s="334"/>
      <c r="S79" s="9">
        <v>21</v>
      </c>
      <c r="T79" s="348"/>
      <c r="U79" s="9"/>
      <c r="V79" s="337"/>
      <c r="W79" s="335"/>
      <c r="X79" s="338"/>
    </row>
    <row r="80" spans="1:24" ht="24" customHeight="1">
      <c r="A80" s="42" t="s">
        <v>121</v>
      </c>
      <c r="B80" s="483"/>
      <c r="C80" s="80"/>
      <c r="D80" s="9"/>
      <c r="E80" s="15"/>
      <c r="F80" s="9"/>
      <c r="G80" s="80">
        <v>15</v>
      </c>
      <c r="H80" s="9">
        <v>16</v>
      </c>
      <c r="I80" s="80"/>
      <c r="J80" s="8"/>
      <c r="K80" s="417"/>
      <c r="N80" s="45" t="s">
        <v>121</v>
      </c>
      <c r="O80" s="483"/>
      <c r="P80" s="80"/>
      <c r="Q80" s="9"/>
      <c r="R80" s="334"/>
      <c r="S80" s="9"/>
      <c r="T80" s="80">
        <v>27</v>
      </c>
      <c r="U80" s="9">
        <v>32</v>
      </c>
      <c r="V80" s="337"/>
      <c r="W80" s="335"/>
      <c r="X80" s="338"/>
    </row>
    <row r="81" spans="1:24" ht="24" customHeight="1">
      <c r="A81" s="42" t="s">
        <v>122</v>
      </c>
      <c r="B81" s="483"/>
      <c r="C81" s="80"/>
      <c r="D81" s="9"/>
      <c r="E81" s="15"/>
      <c r="F81" s="9"/>
      <c r="G81" s="80"/>
      <c r="H81" s="9"/>
      <c r="I81" s="80"/>
      <c r="J81" s="8"/>
      <c r="K81" s="417"/>
      <c r="N81" s="45" t="s">
        <v>122</v>
      </c>
      <c r="O81" s="483"/>
      <c r="P81" s="80"/>
      <c r="Q81" s="9"/>
      <c r="R81" s="334"/>
      <c r="S81" s="9"/>
      <c r="T81" s="80"/>
      <c r="U81" s="9"/>
      <c r="V81" s="337"/>
      <c r="W81" s="335"/>
      <c r="X81" s="338"/>
    </row>
    <row r="82" spans="1:24" ht="24" customHeight="1">
      <c r="A82" s="42" t="s">
        <v>123</v>
      </c>
      <c r="B82" s="483"/>
      <c r="C82" s="80">
        <v>14</v>
      </c>
      <c r="D82" s="9">
        <v>12</v>
      </c>
      <c r="E82" s="15"/>
      <c r="F82" s="9"/>
      <c r="G82" s="80">
        <v>19</v>
      </c>
      <c r="H82" s="9">
        <v>15</v>
      </c>
      <c r="I82" s="80"/>
      <c r="J82" s="8"/>
      <c r="K82" s="417"/>
      <c r="N82" s="45" t="s">
        <v>123</v>
      </c>
      <c r="O82" s="483"/>
      <c r="P82" s="80">
        <v>27</v>
      </c>
      <c r="Q82" s="9">
        <v>25</v>
      </c>
      <c r="R82" s="334"/>
      <c r="S82" s="9"/>
      <c r="T82" s="80">
        <v>27</v>
      </c>
      <c r="U82" s="9">
        <v>25</v>
      </c>
      <c r="V82" s="337"/>
      <c r="W82" s="335"/>
      <c r="X82" s="338"/>
    </row>
    <row r="83" spans="1:24" ht="24" customHeight="1" thickBot="1">
      <c r="A83" s="43" t="s">
        <v>124</v>
      </c>
      <c r="B83" s="484"/>
      <c r="C83" s="418"/>
      <c r="D83" s="70"/>
      <c r="E83" s="206"/>
      <c r="F83" s="70"/>
      <c r="G83" s="418"/>
      <c r="H83" s="70">
        <v>12</v>
      </c>
      <c r="I83" s="418"/>
      <c r="J83" s="419"/>
      <c r="K83" s="420"/>
      <c r="N83" s="47" t="s">
        <v>124</v>
      </c>
      <c r="O83" s="484"/>
      <c r="P83" s="418"/>
      <c r="Q83" s="70"/>
      <c r="R83" s="383"/>
      <c r="S83" s="70"/>
      <c r="T83" s="350"/>
      <c r="U83" s="70">
        <v>25</v>
      </c>
      <c r="V83" s="382"/>
      <c r="W83" s="384"/>
      <c r="X83" s="385"/>
    </row>
    <row r="84" ht="15.75" thickTop="1"/>
  </sheetData>
  <sheetProtection password="C429" sheet="1"/>
  <mergeCells count="20"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O2:O4"/>
    <mergeCell ref="P2:P4"/>
    <mergeCell ref="W2:W4"/>
    <mergeCell ref="X2:X4"/>
    <mergeCell ref="Q2:Q4"/>
    <mergeCell ref="R2:R4"/>
    <mergeCell ref="S2:S4"/>
    <mergeCell ref="T2:T4"/>
    <mergeCell ref="U2:U4"/>
    <mergeCell ref="V2:V4"/>
  </mergeCells>
  <conditionalFormatting sqref="O7:X7">
    <cfRule type="cellIs" priority="2" dxfId="112" operator="lessThan" stopIfTrue="1">
      <formula>1</formula>
    </cfRule>
  </conditionalFormatting>
  <conditionalFormatting sqref="O9:X9">
    <cfRule type="cellIs" priority="1" dxfId="1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3" r:id="rId2"/>
  <colBreaks count="1" manualBreakCount="1">
    <brk id="12" max="6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zoomScale="85" zoomScaleNormal="85" zoomScalePageLayoutView="0" workbookViewId="0" topLeftCell="A1">
      <selection activeCell="L15" sqref="L15"/>
    </sheetView>
  </sheetViews>
  <sheetFormatPr defaultColWidth="11.421875" defaultRowHeight="15"/>
  <cols>
    <col min="1" max="1" width="27.28125" style="1" bestFit="1" customWidth="1"/>
    <col min="2" max="2" width="9.7109375" style="186" customWidth="1"/>
    <col min="3" max="3" width="9.7109375" style="185" customWidth="1"/>
    <col min="4" max="4" width="9.7109375" style="186" customWidth="1"/>
    <col min="5" max="7" width="9.7109375" style="208" customWidth="1"/>
    <col min="8" max="11" width="9.7109375" style="185" customWidth="1"/>
    <col min="12" max="12" width="3.7109375" style="3" customWidth="1"/>
    <col min="13" max="13" width="3.140625" style="3" customWidth="1"/>
    <col min="14" max="14" width="27.28125" style="3" customWidth="1"/>
    <col min="15" max="15" width="9.7109375" style="186" customWidth="1"/>
    <col min="16" max="16" width="9.7109375" style="185" customWidth="1"/>
    <col min="17" max="20" width="9.7109375" style="186" customWidth="1"/>
    <col min="21" max="24" width="9.7109375" style="185" customWidth="1"/>
    <col min="25" max="26" width="11.421875" style="3" customWidth="1"/>
    <col min="27" max="16384" width="11.421875" style="3" customWidth="1"/>
  </cols>
  <sheetData>
    <row r="1" spans="14:19" ht="15.75" thickBot="1">
      <c r="N1" s="1"/>
      <c r="O1" s="207"/>
      <c r="S1" s="208"/>
    </row>
    <row r="2" spans="1:24" ht="126" customHeight="1" thickTop="1">
      <c r="A2" s="537"/>
      <c r="B2" s="660" t="s">
        <v>2</v>
      </c>
      <c r="C2" s="642" t="s">
        <v>8</v>
      </c>
      <c r="D2" s="636" t="s">
        <v>4</v>
      </c>
      <c r="E2" s="636" t="s">
        <v>0</v>
      </c>
      <c r="F2" s="636" t="s">
        <v>3</v>
      </c>
      <c r="G2" s="636" t="s">
        <v>5</v>
      </c>
      <c r="H2" s="642" t="s">
        <v>1</v>
      </c>
      <c r="I2" s="642" t="s">
        <v>7</v>
      </c>
      <c r="J2" s="642" t="s">
        <v>9</v>
      </c>
      <c r="K2" s="639" t="s">
        <v>6</v>
      </c>
      <c r="L2" s="4"/>
      <c r="N2" s="537"/>
      <c r="O2" s="660" t="s">
        <v>2</v>
      </c>
      <c r="P2" s="642" t="s">
        <v>8</v>
      </c>
      <c r="Q2" s="636" t="s">
        <v>4</v>
      </c>
      <c r="R2" s="636" t="s">
        <v>0</v>
      </c>
      <c r="S2" s="636" t="s">
        <v>3</v>
      </c>
      <c r="T2" s="636" t="s">
        <v>5</v>
      </c>
      <c r="U2" s="642" t="s">
        <v>1</v>
      </c>
      <c r="V2" s="642" t="s">
        <v>7</v>
      </c>
      <c r="W2" s="642" t="s">
        <v>9</v>
      </c>
      <c r="X2" s="639" t="s">
        <v>6</v>
      </c>
    </row>
    <row r="3" spans="1:24" ht="39" customHeight="1">
      <c r="A3" s="539" t="s">
        <v>327</v>
      </c>
      <c r="B3" s="661"/>
      <c r="C3" s="643"/>
      <c r="D3" s="637"/>
      <c r="E3" s="637"/>
      <c r="F3" s="637"/>
      <c r="G3" s="637"/>
      <c r="H3" s="643"/>
      <c r="I3" s="643"/>
      <c r="J3" s="643"/>
      <c r="K3" s="640"/>
      <c r="L3" s="4"/>
      <c r="N3" s="539" t="s">
        <v>327</v>
      </c>
      <c r="O3" s="661"/>
      <c r="P3" s="643"/>
      <c r="Q3" s="637"/>
      <c r="R3" s="637"/>
      <c r="S3" s="637"/>
      <c r="T3" s="637"/>
      <c r="U3" s="643"/>
      <c r="V3" s="643"/>
      <c r="W3" s="643"/>
      <c r="X3" s="640"/>
    </row>
    <row r="4" spans="1:24" ht="35.25" customHeight="1" thickBot="1">
      <c r="A4" s="538" t="s">
        <v>462</v>
      </c>
      <c r="B4" s="662"/>
      <c r="C4" s="644"/>
      <c r="D4" s="638"/>
      <c r="E4" s="638"/>
      <c r="F4" s="638"/>
      <c r="G4" s="638"/>
      <c r="H4" s="644"/>
      <c r="I4" s="644"/>
      <c r="J4" s="644"/>
      <c r="K4" s="641"/>
      <c r="L4" s="4"/>
      <c r="N4" s="538" t="s">
        <v>464</v>
      </c>
      <c r="O4" s="662"/>
      <c r="P4" s="644"/>
      <c r="Q4" s="638"/>
      <c r="R4" s="638"/>
      <c r="S4" s="638"/>
      <c r="T4" s="638"/>
      <c r="U4" s="644"/>
      <c r="V4" s="644"/>
      <c r="W4" s="644"/>
      <c r="X4" s="641"/>
    </row>
    <row r="5" spans="1:24" ht="17.25" thickTop="1">
      <c r="A5" s="5" t="s">
        <v>10</v>
      </c>
      <c r="B5" s="218">
        <f>Dates!C5</f>
        <v>2</v>
      </c>
      <c r="C5" s="191">
        <f>Dates!C7</f>
        <v>4</v>
      </c>
      <c r="D5" s="190">
        <f>Dates!C9</f>
        <v>6</v>
      </c>
      <c r="E5" s="192">
        <f>Dates!C14</f>
        <v>11</v>
      </c>
      <c r="F5" s="189">
        <f>Dates!C17</f>
        <v>14</v>
      </c>
      <c r="G5" s="190">
        <f>Dates!C20</f>
        <v>17</v>
      </c>
      <c r="H5" s="191">
        <f>Dates!C22</f>
        <v>20</v>
      </c>
      <c r="I5" s="191">
        <f>Dates!C27</f>
        <v>25</v>
      </c>
      <c r="J5" s="191">
        <f>Dates!C29</f>
        <v>27</v>
      </c>
      <c r="K5" s="193">
        <f>Dates!C32</f>
        <v>30</v>
      </c>
      <c r="L5" s="6"/>
      <c r="N5" s="5" t="s">
        <v>10</v>
      </c>
      <c r="O5" s="218">
        <f>B5</f>
        <v>2</v>
      </c>
      <c r="P5" s="187">
        <f aca="true" t="shared" si="0" ref="P5:X7">C5</f>
        <v>4</v>
      </c>
      <c r="Q5" s="188">
        <f t="shared" si="0"/>
        <v>6</v>
      </c>
      <c r="R5" s="190">
        <f t="shared" si="0"/>
        <v>11</v>
      </c>
      <c r="S5" s="190">
        <f t="shared" si="0"/>
        <v>14</v>
      </c>
      <c r="T5" s="190">
        <f t="shared" si="0"/>
        <v>17</v>
      </c>
      <c r="U5" s="191">
        <f t="shared" si="0"/>
        <v>20</v>
      </c>
      <c r="V5" s="191">
        <f t="shared" si="0"/>
        <v>25</v>
      </c>
      <c r="W5" s="191">
        <f>Dates!C29</f>
        <v>27</v>
      </c>
      <c r="X5" s="193">
        <f>Dates!C32</f>
        <v>30</v>
      </c>
    </row>
    <row r="6" spans="1:24" ht="15.75">
      <c r="A6" s="7" t="s">
        <v>11</v>
      </c>
      <c r="B6" s="219">
        <f>Dates!E5</f>
        <v>41723</v>
      </c>
      <c r="C6" s="198">
        <f>Dates!E7</f>
        <v>41746</v>
      </c>
      <c r="D6" s="220">
        <f>Dates!E9</f>
        <v>41758</v>
      </c>
      <c r="E6" s="215">
        <f>Dates!E14</f>
        <v>41772</v>
      </c>
      <c r="F6" s="195">
        <f>Dates!E17</f>
        <v>41786</v>
      </c>
      <c r="G6" s="197">
        <f>Dates!E19</f>
        <v>41792</v>
      </c>
      <c r="H6" s="214">
        <f>Dates!E22</f>
        <v>41802</v>
      </c>
      <c r="I6" s="198">
        <f>Dates!E27</f>
        <v>41814</v>
      </c>
      <c r="J6" s="198">
        <f>Dates!E29</f>
        <v>41892</v>
      </c>
      <c r="K6" s="200">
        <f>Dates!E32</f>
        <v>41912</v>
      </c>
      <c r="L6" s="13"/>
      <c r="N6" s="7" t="s">
        <v>11</v>
      </c>
      <c r="O6" s="219">
        <f>B6</f>
        <v>41723</v>
      </c>
      <c r="P6" s="214">
        <f t="shared" si="0"/>
        <v>41746</v>
      </c>
      <c r="Q6" s="195">
        <f t="shared" si="0"/>
        <v>41758</v>
      </c>
      <c r="R6" s="195">
        <f t="shared" si="0"/>
        <v>41772</v>
      </c>
      <c r="S6" s="195">
        <f t="shared" si="0"/>
        <v>41786</v>
      </c>
      <c r="T6" s="195">
        <f t="shared" si="0"/>
        <v>41792</v>
      </c>
      <c r="U6" s="214">
        <f t="shared" si="0"/>
        <v>41802</v>
      </c>
      <c r="V6" s="214">
        <f t="shared" si="0"/>
        <v>41814</v>
      </c>
      <c r="W6" s="214">
        <f>Dates!E29</f>
        <v>41892</v>
      </c>
      <c r="X6" s="216">
        <f t="shared" si="0"/>
        <v>41912</v>
      </c>
    </row>
    <row r="7" spans="1:24" ht="15.75">
      <c r="A7" s="7" t="s">
        <v>12</v>
      </c>
      <c r="B7" s="100">
        <v>36</v>
      </c>
      <c r="C7" s="148">
        <v>23</v>
      </c>
      <c r="D7" s="16">
        <v>34</v>
      </c>
      <c r="E7" s="14">
        <v>31</v>
      </c>
      <c r="F7" s="15">
        <v>36</v>
      </c>
      <c r="G7" s="530">
        <v>41</v>
      </c>
      <c r="H7" s="337">
        <v>26</v>
      </c>
      <c r="I7" s="333"/>
      <c r="J7" s="333"/>
      <c r="K7" s="336"/>
      <c r="L7" s="533"/>
      <c r="M7" s="397"/>
      <c r="N7" s="7" t="s">
        <v>12</v>
      </c>
      <c r="O7" s="534">
        <f>B7</f>
        <v>36</v>
      </c>
      <c r="P7" s="535">
        <f>C7</f>
        <v>23</v>
      </c>
      <c r="Q7" s="335">
        <f t="shared" si="0"/>
        <v>34</v>
      </c>
      <c r="R7" s="335">
        <f t="shared" si="0"/>
        <v>31</v>
      </c>
      <c r="S7" s="335">
        <f t="shared" si="0"/>
        <v>36</v>
      </c>
      <c r="T7" s="335">
        <f t="shared" si="0"/>
        <v>41</v>
      </c>
      <c r="U7" s="263">
        <f t="shared" si="0"/>
        <v>26</v>
      </c>
      <c r="V7" s="263">
        <f t="shared" si="0"/>
        <v>0</v>
      </c>
      <c r="W7" s="263">
        <f>J7</f>
        <v>0</v>
      </c>
      <c r="X7" s="527">
        <f t="shared" si="0"/>
        <v>0</v>
      </c>
    </row>
    <row r="8" spans="1:24" ht="18">
      <c r="A8" s="7" t="s">
        <v>13</v>
      </c>
      <c r="B8" s="100">
        <v>52</v>
      </c>
      <c r="C8" s="148">
        <v>45</v>
      </c>
      <c r="D8" s="16">
        <f>D12+D14</f>
        <v>51</v>
      </c>
      <c r="E8" s="14">
        <f>E14+E70</f>
        <v>59</v>
      </c>
      <c r="F8" s="15">
        <f>F39+F70</f>
        <v>56</v>
      </c>
      <c r="G8" s="530">
        <f>G14+G38</f>
        <v>55</v>
      </c>
      <c r="H8" s="337">
        <f>H41+H70</f>
        <v>57</v>
      </c>
      <c r="I8" s="333"/>
      <c r="J8" s="333"/>
      <c r="K8" s="336"/>
      <c r="L8" s="536"/>
      <c r="M8" s="397"/>
      <c r="N8" s="7" t="s">
        <v>13</v>
      </c>
      <c r="O8" s="534">
        <f>O16+O25+O33+O51+O58</f>
        <v>162</v>
      </c>
      <c r="P8" s="337">
        <f>P28+P43+P45+P50+P65</f>
        <v>155</v>
      </c>
      <c r="Q8" s="334">
        <f>Q33+Q37+Q38+Q58+Q62</f>
        <v>171</v>
      </c>
      <c r="R8" s="334">
        <f>R24+R38+R43+R58+R59</f>
        <v>184</v>
      </c>
      <c r="S8" s="529">
        <f>S11+S14+S27+S38+S57</f>
        <v>173</v>
      </c>
      <c r="T8" s="530">
        <f>T17+T29+T32+T50+T68</f>
        <v>183</v>
      </c>
      <c r="U8" s="148">
        <f>U13+U17+U33+U45+U52</f>
        <v>185</v>
      </c>
      <c r="V8" s="148"/>
      <c r="W8" s="148"/>
      <c r="X8" s="151"/>
    </row>
    <row r="9" spans="1:24" ht="16.5" thickBot="1">
      <c r="A9" s="18" t="s">
        <v>342</v>
      </c>
      <c r="B9" s="217" t="s">
        <v>409</v>
      </c>
      <c r="C9" s="493" t="s">
        <v>409</v>
      </c>
      <c r="D9" s="63" t="s">
        <v>409</v>
      </c>
      <c r="E9" s="202" t="s">
        <v>409</v>
      </c>
      <c r="F9" s="63" t="s">
        <v>409</v>
      </c>
      <c r="G9" s="261" t="s">
        <v>409</v>
      </c>
      <c r="H9" s="201" t="s">
        <v>409</v>
      </c>
      <c r="I9" s="201"/>
      <c r="J9" s="201"/>
      <c r="K9" s="203"/>
      <c r="L9" s="21"/>
      <c r="N9" s="18" t="s">
        <v>342</v>
      </c>
      <c r="O9" s="217" t="str">
        <f>B9</f>
        <v>oui</v>
      </c>
      <c r="P9" s="492" t="str">
        <f aca="true" t="shared" si="1" ref="P9:W9">C9</f>
        <v>oui</v>
      </c>
      <c r="Q9" s="202" t="str">
        <f>D9</f>
        <v>oui</v>
      </c>
      <c r="R9" s="262" t="str">
        <f t="shared" si="1"/>
        <v>oui</v>
      </c>
      <c r="S9" s="262" t="str">
        <f t="shared" si="1"/>
        <v>oui</v>
      </c>
      <c r="T9" s="262" t="s">
        <v>409</v>
      </c>
      <c r="U9" s="264" t="str">
        <f t="shared" si="1"/>
        <v>oui</v>
      </c>
      <c r="V9" s="264">
        <f t="shared" si="1"/>
        <v>0</v>
      </c>
      <c r="W9" s="264">
        <f t="shared" si="1"/>
        <v>0</v>
      </c>
      <c r="X9" s="528">
        <f>K9</f>
        <v>0</v>
      </c>
    </row>
    <row r="10" spans="1:24" ht="18.75" thickTop="1">
      <c r="A10" s="22" t="s">
        <v>14</v>
      </c>
      <c r="B10" s="486"/>
      <c r="C10" s="487"/>
      <c r="D10" s="476"/>
      <c r="E10" s="489"/>
      <c r="F10" s="476"/>
      <c r="G10" s="476"/>
      <c r="H10" s="487"/>
      <c r="I10" s="487"/>
      <c r="J10" s="487"/>
      <c r="K10" s="526"/>
      <c r="L10" s="21"/>
      <c r="N10" s="22" t="s">
        <v>14</v>
      </c>
      <c r="O10" s="486"/>
      <c r="P10" s="487"/>
      <c r="Q10" s="476"/>
      <c r="R10" s="476"/>
      <c r="S10" s="476"/>
      <c r="T10" s="476"/>
      <c r="U10" s="487"/>
      <c r="V10" s="487"/>
      <c r="W10" s="487"/>
      <c r="X10" s="526"/>
    </row>
    <row r="11" spans="1:24" ht="18">
      <c r="A11" s="23" t="s">
        <v>15</v>
      </c>
      <c r="B11" s="49">
        <v>12</v>
      </c>
      <c r="C11" s="83"/>
      <c r="D11" s="26"/>
      <c r="E11" s="24"/>
      <c r="F11" s="26">
        <v>20</v>
      </c>
      <c r="G11" s="26">
        <v>17</v>
      </c>
      <c r="H11" s="83"/>
      <c r="I11" s="83"/>
      <c r="J11" s="83"/>
      <c r="K11" s="94"/>
      <c r="L11" s="21"/>
      <c r="N11" s="23" t="s">
        <v>15</v>
      </c>
      <c r="O11" s="49">
        <v>25</v>
      </c>
      <c r="P11" s="83"/>
      <c r="Q11" s="26"/>
      <c r="R11" s="26"/>
      <c r="S11" s="346">
        <v>34</v>
      </c>
      <c r="T11" s="26">
        <v>31</v>
      </c>
      <c r="U11" s="83"/>
      <c r="V11" s="83"/>
      <c r="W11" s="83"/>
      <c r="X11" s="94"/>
    </row>
    <row r="12" spans="1:24" ht="18">
      <c r="A12" s="23" t="s">
        <v>16</v>
      </c>
      <c r="B12" s="49"/>
      <c r="C12" s="83"/>
      <c r="D12" s="346">
        <v>26</v>
      </c>
      <c r="E12" s="24">
        <v>26</v>
      </c>
      <c r="F12" s="26"/>
      <c r="G12" s="26"/>
      <c r="H12" s="83"/>
      <c r="I12" s="83"/>
      <c r="J12" s="83"/>
      <c r="K12" s="94"/>
      <c r="L12" s="21"/>
      <c r="N12" s="23" t="s">
        <v>16</v>
      </c>
      <c r="O12" s="49"/>
      <c r="P12" s="83"/>
      <c r="Q12" s="26">
        <v>31</v>
      </c>
      <c r="R12" s="26">
        <v>30</v>
      </c>
      <c r="S12" s="26"/>
      <c r="T12" s="26"/>
      <c r="U12" s="83"/>
      <c r="V12" s="83"/>
      <c r="W12" s="83"/>
      <c r="X12" s="94"/>
    </row>
    <row r="13" spans="1:24" ht="18">
      <c r="A13" s="23" t="s">
        <v>448</v>
      </c>
      <c r="B13" s="49"/>
      <c r="C13" s="83"/>
      <c r="D13" s="346"/>
      <c r="E13" s="24">
        <v>11</v>
      </c>
      <c r="F13" s="26"/>
      <c r="G13" s="26">
        <v>13</v>
      </c>
      <c r="H13" s="83">
        <v>9</v>
      </c>
      <c r="I13" s="83"/>
      <c r="J13" s="83"/>
      <c r="K13" s="94"/>
      <c r="L13" s="21"/>
      <c r="N13" s="23" t="s">
        <v>448</v>
      </c>
      <c r="O13" s="49"/>
      <c r="P13" s="83"/>
      <c r="Q13" s="26"/>
      <c r="R13" s="26">
        <v>28</v>
      </c>
      <c r="S13" s="26"/>
      <c r="T13" s="26">
        <v>32</v>
      </c>
      <c r="U13" s="346">
        <v>36</v>
      </c>
      <c r="V13" s="83"/>
      <c r="W13" s="83"/>
      <c r="X13" s="94"/>
    </row>
    <row r="14" spans="1:24" ht="18">
      <c r="A14" s="23" t="s">
        <v>17</v>
      </c>
      <c r="B14" s="49">
        <v>19</v>
      </c>
      <c r="C14" s="83"/>
      <c r="D14" s="346">
        <v>25</v>
      </c>
      <c r="E14" s="341">
        <v>26</v>
      </c>
      <c r="F14" s="26">
        <v>28</v>
      </c>
      <c r="G14" s="346">
        <v>28</v>
      </c>
      <c r="H14" s="83"/>
      <c r="I14" s="83"/>
      <c r="J14" s="83"/>
      <c r="K14" s="94"/>
      <c r="L14" s="21"/>
      <c r="N14" s="23" t="s">
        <v>17</v>
      </c>
      <c r="O14" s="49">
        <v>25</v>
      </c>
      <c r="P14" s="83"/>
      <c r="Q14" s="26">
        <v>32</v>
      </c>
      <c r="R14" s="26">
        <v>33</v>
      </c>
      <c r="S14" s="346">
        <v>35</v>
      </c>
      <c r="T14" s="26">
        <v>35</v>
      </c>
      <c r="U14" s="83"/>
      <c r="V14" s="83"/>
      <c r="W14" s="83"/>
      <c r="X14" s="94"/>
    </row>
    <row r="15" spans="1:24" ht="18">
      <c r="A15" s="23" t="s">
        <v>429</v>
      </c>
      <c r="B15" s="49"/>
      <c r="C15" s="83">
        <v>6</v>
      </c>
      <c r="D15" s="26">
        <v>6</v>
      </c>
      <c r="E15" s="24">
        <v>9</v>
      </c>
      <c r="F15" s="26"/>
      <c r="G15" s="26">
        <v>14</v>
      </c>
      <c r="H15" s="83">
        <v>7</v>
      </c>
      <c r="I15" s="83"/>
      <c r="J15" s="83"/>
      <c r="K15" s="94"/>
      <c r="L15" s="21"/>
      <c r="N15" s="23" t="s">
        <v>429</v>
      </c>
      <c r="O15" s="49"/>
      <c r="P15" s="83">
        <v>23</v>
      </c>
      <c r="Q15" s="26">
        <v>20</v>
      </c>
      <c r="R15" s="26">
        <v>31</v>
      </c>
      <c r="S15" s="26"/>
      <c r="T15" s="26">
        <v>35</v>
      </c>
      <c r="U15" s="83">
        <v>28</v>
      </c>
      <c r="V15" s="83"/>
      <c r="W15" s="83"/>
      <c r="X15" s="94"/>
    </row>
    <row r="16" spans="1:24" ht="18">
      <c r="A16" s="23" t="s">
        <v>18</v>
      </c>
      <c r="B16" s="49">
        <v>23</v>
      </c>
      <c r="C16" s="83"/>
      <c r="D16" s="26">
        <v>22</v>
      </c>
      <c r="E16" s="24"/>
      <c r="F16" s="26">
        <v>19</v>
      </c>
      <c r="G16" s="26">
        <v>22</v>
      </c>
      <c r="H16" s="83">
        <v>25</v>
      </c>
      <c r="I16" s="83"/>
      <c r="J16" s="83"/>
      <c r="K16" s="94"/>
      <c r="L16" s="21"/>
      <c r="N16" s="23" t="s">
        <v>18</v>
      </c>
      <c r="O16" s="331">
        <v>31</v>
      </c>
      <c r="P16" s="83"/>
      <c r="Q16" s="26">
        <v>30</v>
      </c>
      <c r="R16" s="26"/>
      <c r="S16" s="26">
        <v>24</v>
      </c>
      <c r="T16" s="26">
        <v>29</v>
      </c>
      <c r="U16" s="83">
        <v>34</v>
      </c>
      <c r="V16" s="83"/>
      <c r="W16" s="83"/>
      <c r="X16" s="94"/>
    </row>
    <row r="17" spans="1:24" ht="18">
      <c r="A17" s="23" t="s">
        <v>447</v>
      </c>
      <c r="B17" s="49"/>
      <c r="C17" s="83"/>
      <c r="D17" s="26"/>
      <c r="E17" s="24">
        <v>14</v>
      </c>
      <c r="F17" s="26">
        <v>12</v>
      </c>
      <c r="G17" s="26">
        <v>17</v>
      </c>
      <c r="H17" s="83">
        <v>20</v>
      </c>
      <c r="I17" s="83"/>
      <c r="J17" s="83"/>
      <c r="K17" s="94"/>
      <c r="L17" s="21"/>
      <c r="N17" s="23" t="s">
        <v>447</v>
      </c>
      <c r="O17" s="331"/>
      <c r="P17" s="83"/>
      <c r="Q17" s="26"/>
      <c r="R17" s="26">
        <v>32</v>
      </c>
      <c r="S17" s="26">
        <v>29</v>
      </c>
      <c r="T17" s="346">
        <v>35</v>
      </c>
      <c r="U17" s="346">
        <v>40</v>
      </c>
      <c r="V17" s="83"/>
      <c r="W17" s="83"/>
      <c r="X17" s="94"/>
    </row>
    <row r="18" spans="1:24" ht="18">
      <c r="A18" s="23" t="s">
        <v>19</v>
      </c>
      <c r="B18" s="49">
        <v>8</v>
      </c>
      <c r="C18" s="83">
        <v>7</v>
      </c>
      <c r="D18" s="26">
        <v>11</v>
      </c>
      <c r="E18" s="24">
        <v>5</v>
      </c>
      <c r="F18" s="26"/>
      <c r="G18" s="26">
        <v>5</v>
      </c>
      <c r="H18" s="83">
        <v>9</v>
      </c>
      <c r="I18" s="83"/>
      <c r="J18" s="83"/>
      <c r="K18" s="94"/>
      <c r="L18" s="21"/>
      <c r="N18" s="23" t="s">
        <v>19</v>
      </c>
      <c r="O18" s="49">
        <v>20</v>
      </c>
      <c r="P18" s="83">
        <v>21</v>
      </c>
      <c r="Q18" s="26">
        <v>27</v>
      </c>
      <c r="R18" s="26">
        <v>19</v>
      </c>
      <c r="S18" s="26"/>
      <c r="T18" s="26">
        <v>19</v>
      </c>
      <c r="U18" s="83">
        <v>25</v>
      </c>
      <c r="V18" s="83"/>
      <c r="W18" s="83"/>
      <c r="X18" s="94"/>
    </row>
    <row r="19" spans="1:24" ht="18">
      <c r="A19" s="23" t="s">
        <v>20</v>
      </c>
      <c r="B19" s="49">
        <v>10</v>
      </c>
      <c r="C19" s="83"/>
      <c r="D19" s="26"/>
      <c r="E19" s="24"/>
      <c r="F19" s="26">
        <v>11</v>
      </c>
      <c r="G19" s="26">
        <v>10</v>
      </c>
      <c r="H19" s="83">
        <v>4</v>
      </c>
      <c r="I19" s="83"/>
      <c r="J19" s="83"/>
      <c r="K19" s="94"/>
      <c r="L19" s="21"/>
      <c r="N19" s="23" t="s">
        <v>20</v>
      </c>
      <c r="O19" s="49">
        <v>21</v>
      </c>
      <c r="P19" s="83"/>
      <c r="Q19" s="26"/>
      <c r="R19" s="26"/>
      <c r="S19" s="26">
        <v>28</v>
      </c>
      <c r="T19" s="26">
        <v>28</v>
      </c>
      <c r="U19" s="83">
        <v>22</v>
      </c>
      <c r="V19" s="83"/>
      <c r="W19" s="83"/>
      <c r="X19" s="94"/>
    </row>
    <row r="20" spans="1:24" ht="18">
      <c r="A20" s="23" t="s">
        <v>21</v>
      </c>
      <c r="B20" s="49"/>
      <c r="C20" s="83">
        <v>12</v>
      </c>
      <c r="D20" s="26"/>
      <c r="E20" s="24">
        <v>14</v>
      </c>
      <c r="F20" s="26"/>
      <c r="G20" s="26">
        <v>16</v>
      </c>
      <c r="H20" s="83"/>
      <c r="I20" s="83"/>
      <c r="J20" s="83"/>
      <c r="K20" s="94"/>
      <c r="L20" s="21"/>
      <c r="N20" s="23" t="s">
        <v>21</v>
      </c>
      <c r="O20" s="49"/>
      <c r="P20" s="83">
        <v>26</v>
      </c>
      <c r="Q20" s="26"/>
      <c r="R20" s="26">
        <v>32</v>
      </c>
      <c r="S20" s="26"/>
      <c r="T20" s="26">
        <v>32</v>
      </c>
      <c r="U20" s="83"/>
      <c r="V20" s="83"/>
      <c r="W20" s="83"/>
      <c r="X20" s="94"/>
    </row>
    <row r="21" spans="1:24" ht="18">
      <c r="A21" s="23" t="s">
        <v>22</v>
      </c>
      <c r="B21" s="49">
        <v>9</v>
      </c>
      <c r="C21" s="83">
        <v>9</v>
      </c>
      <c r="D21" s="26">
        <v>18</v>
      </c>
      <c r="E21" s="24">
        <v>20</v>
      </c>
      <c r="F21" s="26"/>
      <c r="G21" s="26">
        <v>17</v>
      </c>
      <c r="H21" s="83"/>
      <c r="I21" s="83"/>
      <c r="J21" s="83"/>
      <c r="K21" s="94"/>
      <c r="L21" s="21"/>
      <c r="N21" s="23" t="s">
        <v>22</v>
      </c>
      <c r="O21" s="49">
        <v>18</v>
      </c>
      <c r="P21" s="83">
        <v>21</v>
      </c>
      <c r="Q21" s="26">
        <v>30</v>
      </c>
      <c r="R21" s="26">
        <v>31</v>
      </c>
      <c r="S21" s="26"/>
      <c r="T21" s="26">
        <v>30</v>
      </c>
      <c r="U21" s="83"/>
      <c r="V21" s="83"/>
      <c r="W21" s="83"/>
      <c r="X21" s="94"/>
    </row>
    <row r="22" spans="1:24" ht="18">
      <c r="A22" s="23" t="s">
        <v>23</v>
      </c>
      <c r="B22" s="49">
        <v>8</v>
      </c>
      <c r="C22" s="83">
        <v>7</v>
      </c>
      <c r="D22" s="26">
        <v>9</v>
      </c>
      <c r="E22" s="24">
        <v>10</v>
      </c>
      <c r="F22" s="26">
        <v>12</v>
      </c>
      <c r="G22" s="26">
        <v>12</v>
      </c>
      <c r="H22" s="83">
        <v>7</v>
      </c>
      <c r="I22" s="83"/>
      <c r="J22" s="83"/>
      <c r="K22" s="94"/>
      <c r="L22" s="21"/>
      <c r="N22" s="23" t="s">
        <v>23</v>
      </c>
      <c r="O22" s="49">
        <v>24</v>
      </c>
      <c r="P22" s="83">
        <v>25</v>
      </c>
      <c r="Q22" s="26">
        <v>26</v>
      </c>
      <c r="R22" s="26">
        <v>25</v>
      </c>
      <c r="S22" s="26">
        <v>30</v>
      </c>
      <c r="T22" s="26">
        <v>31</v>
      </c>
      <c r="U22" s="83">
        <v>22</v>
      </c>
      <c r="V22" s="83"/>
      <c r="W22" s="83"/>
      <c r="X22" s="94"/>
    </row>
    <row r="23" spans="1:24" ht="18">
      <c r="A23" s="23" t="s">
        <v>419</v>
      </c>
      <c r="B23" s="49">
        <v>14</v>
      </c>
      <c r="C23" s="83"/>
      <c r="D23" s="26"/>
      <c r="E23" s="24"/>
      <c r="F23" s="26">
        <v>15</v>
      </c>
      <c r="G23" s="26">
        <v>21</v>
      </c>
      <c r="H23" s="83"/>
      <c r="I23" s="83"/>
      <c r="J23" s="83"/>
      <c r="K23" s="94"/>
      <c r="L23" s="21"/>
      <c r="N23" s="23" t="s">
        <v>419</v>
      </c>
      <c r="O23" s="49">
        <v>27</v>
      </c>
      <c r="P23" s="83"/>
      <c r="Q23" s="26"/>
      <c r="R23" s="26"/>
      <c r="S23" s="26">
        <v>28</v>
      </c>
      <c r="T23" s="26">
        <v>34</v>
      </c>
      <c r="U23" s="83"/>
      <c r="V23" s="83"/>
      <c r="W23" s="83"/>
      <c r="X23" s="94"/>
    </row>
    <row r="24" spans="1:24" ht="18">
      <c r="A24" s="23" t="s">
        <v>24</v>
      </c>
      <c r="B24" s="49"/>
      <c r="C24" s="83"/>
      <c r="D24" s="26">
        <v>8</v>
      </c>
      <c r="E24" s="24">
        <v>18</v>
      </c>
      <c r="F24" s="26"/>
      <c r="G24" s="26"/>
      <c r="H24" s="83"/>
      <c r="I24" s="83"/>
      <c r="J24" s="83"/>
      <c r="K24" s="94"/>
      <c r="L24" s="21"/>
      <c r="N24" s="23" t="s">
        <v>24</v>
      </c>
      <c r="O24" s="49"/>
      <c r="P24" s="83"/>
      <c r="Q24" s="26">
        <v>27</v>
      </c>
      <c r="R24" s="346">
        <v>37</v>
      </c>
      <c r="S24" s="26"/>
      <c r="T24" s="26"/>
      <c r="U24" s="83"/>
      <c r="V24" s="83"/>
      <c r="W24" s="83"/>
      <c r="X24" s="94"/>
    </row>
    <row r="25" spans="1:24" ht="18">
      <c r="A25" s="23" t="s">
        <v>25</v>
      </c>
      <c r="B25" s="49">
        <v>20</v>
      </c>
      <c r="C25" s="346">
        <v>21</v>
      </c>
      <c r="D25" s="26">
        <v>20</v>
      </c>
      <c r="E25" s="24"/>
      <c r="F25" s="26">
        <v>12</v>
      </c>
      <c r="G25" s="26"/>
      <c r="H25" s="83">
        <v>15</v>
      </c>
      <c r="I25" s="83"/>
      <c r="J25" s="83"/>
      <c r="K25" s="94"/>
      <c r="L25" s="21"/>
      <c r="N25" s="23" t="s">
        <v>25</v>
      </c>
      <c r="O25" s="331">
        <v>30</v>
      </c>
      <c r="P25" s="83">
        <v>32</v>
      </c>
      <c r="Q25" s="26">
        <v>31</v>
      </c>
      <c r="R25" s="26"/>
      <c r="S25" s="26">
        <v>30</v>
      </c>
      <c r="T25" s="26"/>
      <c r="U25" s="83">
        <v>23</v>
      </c>
      <c r="V25" s="83"/>
      <c r="W25" s="83"/>
      <c r="X25" s="94"/>
    </row>
    <row r="26" spans="1:24" ht="18">
      <c r="A26" s="23" t="s">
        <v>26</v>
      </c>
      <c r="B26" s="49">
        <v>15</v>
      </c>
      <c r="C26" s="83"/>
      <c r="D26" s="26"/>
      <c r="E26" s="24"/>
      <c r="F26" s="26"/>
      <c r="G26" s="26"/>
      <c r="H26" s="83">
        <v>17</v>
      </c>
      <c r="I26" s="83"/>
      <c r="J26" s="83"/>
      <c r="K26" s="94"/>
      <c r="L26" s="21"/>
      <c r="N26" s="23" t="s">
        <v>26</v>
      </c>
      <c r="O26" s="49">
        <v>25</v>
      </c>
      <c r="P26" s="83"/>
      <c r="Q26" s="26"/>
      <c r="R26" s="26"/>
      <c r="S26" s="26"/>
      <c r="T26" s="26"/>
      <c r="U26" s="83">
        <v>29</v>
      </c>
      <c r="V26" s="83"/>
      <c r="W26" s="83"/>
      <c r="X26" s="94"/>
    </row>
    <row r="27" spans="1:24" ht="18">
      <c r="A27" s="23" t="s">
        <v>428</v>
      </c>
      <c r="B27" s="49"/>
      <c r="C27" s="83">
        <v>10</v>
      </c>
      <c r="D27" s="26"/>
      <c r="E27" s="24">
        <v>11</v>
      </c>
      <c r="F27" s="26">
        <v>15</v>
      </c>
      <c r="G27" s="26"/>
      <c r="H27" s="83">
        <v>12</v>
      </c>
      <c r="I27" s="83"/>
      <c r="J27" s="83"/>
      <c r="K27" s="94"/>
      <c r="L27" s="21"/>
      <c r="N27" s="23" t="s">
        <v>428</v>
      </c>
      <c r="O27" s="49"/>
      <c r="P27" s="83">
        <v>28</v>
      </c>
      <c r="Q27" s="26"/>
      <c r="R27" s="26">
        <v>32</v>
      </c>
      <c r="S27" s="346">
        <v>35</v>
      </c>
      <c r="T27" s="26"/>
      <c r="U27" s="83">
        <v>31</v>
      </c>
      <c r="V27" s="83"/>
      <c r="W27" s="83"/>
      <c r="X27" s="94"/>
    </row>
    <row r="28" spans="1:24" ht="18">
      <c r="A28" s="23" t="s">
        <v>27</v>
      </c>
      <c r="B28" s="49"/>
      <c r="C28" s="83">
        <v>14</v>
      </c>
      <c r="D28" s="26">
        <v>13</v>
      </c>
      <c r="E28" s="24">
        <v>9</v>
      </c>
      <c r="F28" s="26"/>
      <c r="G28" s="26">
        <v>14</v>
      </c>
      <c r="H28" s="83">
        <v>17</v>
      </c>
      <c r="I28" s="83"/>
      <c r="J28" s="83"/>
      <c r="K28" s="94"/>
      <c r="L28" s="21"/>
      <c r="N28" s="23" t="s">
        <v>27</v>
      </c>
      <c r="O28" s="49"/>
      <c r="P28" s="346">
        <v>30</v>
      </c>
      <c r="Q28" s="26"/>
      <c r="R28" s="26">
        <v>27</v>
      </c>
      <c r="S28" s="26"/>
      <c r="T28" s="26">
        <v>33</v>
      </c>
      <c r="U28" s="83">
        <v>32</v>
      </c>
      <c r="V28" s="83"/>
      <c r="W28" s="83"/>
      <c r="X28" s="94"/>
    </row>
    <row r="29" spans="1:24" ht="18">
      <c r="A29" s="23" t="s">
        <v>28</v>
      </c>
      <c r="B29" s="49"/>
      <c r="C29" s="83"/>
      <c r="D29" s="26"/>
      <c r="E29" s="24"/>
      <c r="F29" s="26"/>
      <c r="G29" s="26">
        <v>21</v>
      </c>
      <c r="H29" s="83"/>
      <c r="I29" s="83"/>
      <c r="J29" s="83"/>
      <c r="K29" s="94"/>
      <c r="L29" s="21"/>
      <c r="N29" s="23" t="s">
        <v>28</v>
      </c>
      <c r="O29" s="49"/>
      <c r="P29" s="83"/>
      <c r="Q29" s="26"/>
      <c r="R29" s="26"/>
      <c r="S29" s="26"/>
      <c r="T29" s="346">
        <v>35</v>
      </c>
      <c r="U29" s="83"/>
      <c r="V29" s="83"/>
      <c r="W29" s="83"/>
      <c r="X29" s="94"/>
    </row>
    <row r="30" spans="1:24" ht="18">
      <c r="A30" s="23" t="s">
        <v>29</v>
      </c>
      <c r="B30" s="49">
        <v>8</v>
      </c>
      <c r="C30" s="83">
        <v>6</v>
      </c>
      <c r="D30" s="26" t="s">
        <v>465</v>
      </c>
      <c r="E30" s="24">
        <v>7</v>
      </c>
      <c r="F30" s="26"/>
      <c r="G30" s="26">
        <v>10</v>
      </c>
      <c r="H30" s="83"/>
      <c r="I30" s="83"/>
      <c r="J30" s="83"/>
      <c r="K30" s="94"/>
      <c r="L30" s="21"/>
      <c r="N30" s="23" t="s">
        <v>29</v>
      </c>
      <c r="O30" s="49">
        <v>27</v>
      </c>
      <c r="P30" s="83">
        <v>22</v>
      </c>
      <c r="Q30" s="26" t="s">
        <v>465</v>
      </c>
      <c r="R30" s="26">
        <v>25</v>
      </c>
      <c r="S30" s="26"/>
      <c r="T30" s="26">
        <v>28</v>
      </c>
      <c r="U30" s="83"/>
      <c r="V30" s="83"/>
      <c r="W30" s="83"/>
      <c r="X30" s="94"/>
    </row>
    <row r="31" spans="1:24" ht="18">
      <c r="A31" s="23" t="s">
        <v>237</v>
      </c>
      <c r="B31" s="49">
        <v>6</v>
      </c>
      <c r="C31" s="83"/>
      <c r="D31" s="26"/>
      <c r="E31" s="24"/>
      <c r="F31" s="26"/>
      <c r="G31" s="26"/>
      <c r="H31" s="83"/>
      <c r="I31" s="83"/>
      <c r="J31" s="83"/>
      <c r="K31" s="94"/>
      <c r="L31" s="21"/>
      <c r="N31" s="23" t="s">
        <v>237</v>
      </c>
      <c r="O31" s="49">
        <v>19</v>
      </c>
      <c r="P31" s="83"/>
      <c r="Q31" s="26"/>
      <c r="R31" s="26"/>
      <c r="S31" s="26"/>
      <c r="T31" s="26"/>
      <c r="U31" s="83"/>
      <c r="V31" s="83"/>
      <c r="W31" s="83"/>
      <c r="X31" s="94"/>
    </row>
    <row r="32" spans="1:24" ht="18">
      <c r="A32" s="23" t="s">
        <v>30</v>
      </c>
      <c r="B32" s="49"/>
      <c r="C32" s="83"/>
      <c r="D32" s="26">
        <v>18</v>
      </c>
      <c r="E32" s="24">
        <v>14</v>
      </c>
      <c r="F32" s="26"/>
      <c r="G32" s="26">
        <v>21</v>
      </c>
      <c r="H32" s="83">
        <v>16</v>
      </c>
      <c r="I32" s="83"/>
      <c r="J32" s="83"/>
      <c r="K32" s="94"/>
      <c r="L32" s="21"/>
      <c r="N32" s="23" t="s">
        <v>30</v>
      </c>
      <c r="O32" s="49"/>
      <c r="P32" s="83"/>
      <c r="Q32" s="26"/>
      <c r="R32" s="26">
        <v>32</v>
      </c>
      <c r="S32" s="26"/>
      <c r="T32" s="346">
        <v>39</v>
      </c>
      <c r="U32" s="83">
        <v>29</v>
      </c>
      <c r="V32" s="83"/>
      <c r="W32" s="83"/>
      <c r="X32" s="94"/>
    </row>
    <row r="33" spans="1:24" ht="18">
      <c r="A33" s="23" t="s">
        <v>31</v>
      </c>
      <c r="B33" s="49">
        <v>18</v>
      </c>
      <c r="C33" s="83">
        <v>13</v>
      </c>
      <c r="D33" s="26">
        <v>22</v>
      </c>
      <c r="E33" s="24"/>
      <c r="F33" s="26">
        <v>12</v>
      </c>
      <c r="G33" s="26"/>
      <c r="H33" s="83">
        <v>25</v>
      </c>
      <c r="I33" s="83"/>
      <c r="J33" s="83"/>
      <c r="K33" s="94"/>
      <c r="L33" s="21"/>
      <c r="N33" s="23" t="s">
        <v>31</v>
      </c>
      <c r="O33" s="331">
        <v>34</v>
      </c>
      <c r="P33" s="83">
        <v>29</v>
      </c>
      <c r="Q33" s="346">
        <v>39</v>
      </c>
      <c r="R33" s="26"/>
      <c r="S33" s="26">
        <v>28</v>
      </c>
      <c r="T33" s="26"/>
      <c r="U33" s="346">
        <v>40</v>
      </c>
      <c r="V33" s="83"/>
      <c r="W33" s="83"/>
      <c r="X33" s="94"/>
    </row>
    <row r="34" spans="1:24" ht="18">
      <c r="A34" s="23" t="s">
        <v>32</v>
      </c>
      <c r="B34" s="49">
        <v>15</v>
      </c>
      <c r="C34" s="83">
        <v>7</v>
      </c>
      <c r="D34" s="26">
        <v>14</v>
      </c>
      <c r="E34" s="24"/>
      <c r="F34" s="26">
        <v>17</v>
      </c>
      <c r="G34" s="26">
        <v>16</v>
      </c>
      <c r="H34" s="83">
        <v>14</v>
      </c>
      <c r="I34" s="83"/>
      <c r="J34" s="83"/>
      <c r="K34" s="94"/>
      <c r="L34" s="21"/>
      <c r="N34" s="23" t="s">
        <v>32</v>
      </c>
      <c r="O34" s="49">
        <v>27</v>
      </c>
      <c r="P34" s="83">
        <v>19</v>
      </c>
      <c r="Q34" s="26">
        <v>25</v>
      </c>
      <c r="R34" s="26"/>
      <c r="S34" s="26">
        <v>30</v>
      </c>
      <c r="T34" s="26">
        <v>29</v>
      </c>
      <c r="U34" s="83">
        <v>25</v>
      </c>
      <c r="V34" s="83"/>
      <c r="W34" s="83"/>
      <c r="X34" s="94"/>
    </row>
    <row r="35" spans="1:24" ht="18">
      <c r="A35" s="23" t="s">
        <v>33</v>
      </c>
      <c r="B35" s="49"/>
      <c r="C35" s="83"/>
      <c r="D35" s="26"/>
      <c r="E35" s="24"/>
      <c r="F35" s="26"/>
      <c r="G35" s="26"/>
      <c r="H35" s="83"/>
      <c r="I35" s="83"/>
      <c r="J35" s="83"/>
      <c r="K35" s="94"/>
      <c r="L35" s="21"/>
      <c r="N35" s="23" t="s">
        <v>33</v>
      </c>
      <c r="O35" s="49"/>
      <c r="P35" s="83"/>
      <c r="Q35" s="26"/>
      <c r="R35" s="26"/>
      <c r="S35" s="26"/>
      <c r="T35" s="26"/>
      <c r="U35" s="83"/>
      <c r="V35" s="83"/>
      <c r="W35" s="83"/>
      <c r="X35" s="94"/>
    </row>
    <row r="36" spans="1:24" ht="18">
      <c r="A36" s="23" t="s">
        <v>34</v>
      </c>
      <c r="B36" s="49"/>
      <c r="C36" s="83"/>
      <c r="D36" s="26"/>
      <c r="E36" s="24"/>
      <c r="F36" s="26"/>
      <c r="G36" s="26"/>
      <c r="H36" s="83"/>
      <c r="I36" s="83"/>
      <c r="J36" s="83"/>
      <c r="K36" s="94"/>
      <c r="L36" s="21"/>
      <c r="N36" s="23" t="s">
        <v>34</v>
      </c>
      <c r="O36" s="49"/>
      <c r="P36" s="83"/>
      <c r="Q36" s="26"/>
      <c r="R36" s="26"/>
      <c r="S36" s="26"/>
      <c r="T36" s="26"/>
      <c r="U36" s="83"/>
      <c r="V36" s="83"/>
      <c r="W36" s="83"/>
      <c r="X36" s="94"/>
    </row>
    <row r="37" spans="1:24" ht="18">
      <c r="A37" s="23" t="s">
        <v>35</v>
      </c>
      <c r="B37" s="49">
        <v>7</v>
      </c>
      <c r="C37" s="83"/>
      <c r="D37" s="26">
        <v>10</v>
      </c>
      <c r="E37" s="24">
        <v>7</v>
      </c>
      <c r="F37" s="26">
        <v>13</v>
      </c>
      <c r="G37" s="26">
        <v>11</v>
      </c>
      <c r="H37" s="83">
        <v>11</v>
      </c>
      <c r="I37" s="83"/>
      <c r="J37" s="83"/>
      <c r="K37" s="94"/>
      <c r="L37" s="21"/>
      <c r="N37" s="23" t="s">
        <v>35</v>
      </c>
      <c r="O37" s="49">
        <v>24</v>
      </c>
      <c r="P37" s="83"/>
      <c r="Q37" s="346">
        <v>32</v>
      </c>
      <c r="R37" s="26">
        <v>24</v>
      </c>
      <c r="S37" s="26">
        <v>29</v>
      </c>
      <c r="T37" s="26">
        <v>32</v>
      </c>
      <c r="U37" s="83">
        <v>30</v>
      </c>
      <c r="V37" s="83"/>
      <c r="W37" s="83"/>
      <c r="X37" s="94"/>
    </row>
    <row r="38" spans="1:24" ht="18">
      <c r="A38" s="23" t="s">
        <v>36</v>
      </c>
      <c r="B38" s="49"/>
      <c r="C38" s="346">
        <v>24</v>
      </c>
      <c r="D38" s="26">
        <v>23</v>
      </c>
      <c r="E38" s="24">
        <v>25</v>
      </c>
      <c r="F38" s="26">
        <v>24</v>
      </c>
      <c r="G38" s="346">
        <v>27</v>
      </c>
      <c r="H38" s="83">
        <v>22</v>
      </c>
      <c r="I38" s="83"/>
      <c r="J38" s="83"/>
      <c r="K38" s="94"/>
      <c r="L38" s="21"/>
      <c r="N38" s="23" t="s">
        <v>36</v>
      </c>
      <c r="O38" s="49"/>
      <c r="P38" s="83">
        <v>35</v>
      </c>
      <c r="Q38" s="346">
        <v>32</v>
      </c>
      <c r="R38" s="346">
        <v>34</v>
      </c>
      <c r="S38" s="346">
        <v>33</v>
      </c>
      <c r="T38" s="26">
        <v>36</v>
      </c>
      <c r="U38" s="83">
        <v>32</v>
      </c>
      <c r="V38" s="83"/>
      <c r="W38" s="83"/>
      <c r="X38" s="94"/>
    </row>
    <row r="39" spans="1:24" ht="18">
      <c r="A39" s="23" t="s">
        <v>449</v>
      </c>
      <c r="B39" s="346">
        <v>28</v>
      </c>
      <c r="C39" s="83"/>
      <c r="D39" s="26"/>
      <c r="E39" s="24">
        <v>25</v>
      </c>
      <c r="F39" s="346">
        <v>28</v>
      </c>
      <c r="G39" s="26"/>
      <c r="H39" s="83"/>
      <c r="I39" s="83"/>
      <c r="J39" s="83"/>
      <c r="K39" s="94"/>
      <c r="L39" s="21"/>
      <c r="N39" s="23" t="s">
        <v>418</v>
      </c>
      <c r="O39" s="49">
        <v>32</v>
      </c>
      <c r="P39" s="83"/>
      <c r="Q39" s="26"/>
      <c r="R39" s="26">
        <v>29</v>
      </c>
      <c r="S39" s="26">
        <v>32</v>
      </c>
      <c r="T39" s="26"/>
      <c r="U39" s="83"/>
      <c r="V39" s="83"/>
      <c r="W39" s="83"/>
      <c r="X39" s="94"/>
    </row>
    <row r="40" spans="1:24" ht="18">
      <c r="A40" s="23" t="s">
        <v>37</v>
      </c>
      <c r="B40" s="49">
        <v>16</v>
      </c>
      <c r="C40" s="83"/>
      <c r="D40" s="26">
        <v>12</v>
      </c>
      <c r="E40" s="24"/>
      <c r="F40" s="26">
        <v>12</v>
      </c>
      <c r="G40" s="26"/>
      <c r="H40" s="83"/>
      <c r="I40" s="83"/>
      <c r="J40" s="83"/>
      <c r="K40" s="94"/>
      <c r="L40" s="21"/>
      <c r="N40" s="23" t="s">
        <v>37</v>
      </c>
      <c r="O40" s="49">
        <v>28</v>
      </c>
      <c r="P40" s="83"/>
      <c r="Q40" s="26">
        <v>21</v>
      </c>
      <c r="R40" s="26"/>
      <c r="S40" s="26">
        <v>24</v>
      </c>
      <c r="T40" s="26"/>
      <c r="U40" s="83"/>
      <c r="V40" s="83"/>
      <c r="W40" s="83"/>
      <c r="X40" s="94"/>
    </row>
    <row r="41" spans="1:24" ht="18">
      <c r="A41" s="23" t="s">
        <v>38</v>
      </c>
      <c r="B41" s="49">
        <v>24</v>
      </c>
      <c r="C41" s="83"/>
      <c r="D41" s="26">
        <v>23</v>
      </c>
      <c r="E41" s="24"/>
      <c r="F41" s="26"/>
      <c r="G41" s="26">
        <v>22</v>
      </c>
      <c r="H41" s="346">
        <v>27</v>
      </c>
      <c r="I41" s="83"/>
      <c r="J41" s="83"/>
      <c r="K41" s="94"/>
      <c r="L41" s="21"/>
      <c r="N41" s="23" t="s">
        <v>38</v>
      </c>
      <c r="O41" s="49">
        <v>28</v>
      </c>
      <c r="P41" s="83"/>
      <c r="Q41" s="26">
        <v>27</v>
      </c>
      <c r="R41" s="26"/>
      <c r="S41" s="26"/>
      <c r="T41" s="26">
        <v>27</v>
      </c>
      <c r="U41" s="83">
        <v>32</v>
      </c>
      <c r="V41" s="83"/>
      <c r="W41" s="83"/>
      <c r="X41" s="94"/>
    </row>
    <row r="42" spans="1:24" ht="18">
      <c r="A42" s="23" t="s">
        <v>39</v>
      </c>
      <c r="B42" s="49">
        <v>16</v>
      </c>
      <c r="C42" s="83">
        <v>14</v>
      </c>
      <c r="D42" s="26"/>
      <c r="E42" s="24"/>
      <c r="F42" s="26"/>
      <c r="G42" s="26">
        <v>17</v>
      </c>
      <c r="H42" s="83"/>
      <c r="I42" s="83"/>
      <c r="J42" s="83"/>
      <c r="K42" s="94"/>
      <c r="L42" s="21"/>
      <c r="N42" s="23" t="s">
        <v>39</v>
      </c>
      <c r="O42" s="49">
        <v>31</v>
      </c>
      <c r="P42" s="83">
        <v>28</v>
      </c>
      <c r="Q42" s="26"/>
      <c r="R42" s="26"/>
      <c r="S42" s="26"/>
      <c r="T42" s="26">
        <v>31</v>
      </c>
      <c r="U42" s="83"/>
      <c r="V42" s="83"/>
      <c r="W42" s="83"/>
      <c r="X42" s="94"/>
    </row>
    <row r="43" spans="1:24" ht="18">
      <c r="A43" s="23" t="s">
        <v>40</v>
      </c>
      <c r="B43" s="49">
        <v>15</v>
      </c>
      <c r="C43" s="83">
        <v>18</v>
      </c>
      <c r="D43" s="26">
        <v>12</v>
      </c>
      <c r="E43" s="24">
        <v>21</v>
      </c>
      <c r="F43" s="26">
        <v>24</v>
      </c>
      <c r="G43" s="26">
        <v>18</v>
      </c>
      <c r="H43" s="83">
        <v>19</v>
      </c>
      <c r="I43" s="83"/>
      <c r="J43" s="83"/>
      <c r="K43" s="94"/>
      <c r="L43" s="21"/>
      <c r="N43" s="23" t="s">
        <v>40</v>
      </c>
      <c r="O43" s="49">
        <v>30</v>
      </c>
      <c r="P43" s="346">
        <v>32</v>
      </c>
      <c r="Q43" s="26"/>
      <c r="R43" s="346">
        <v>37</v>
      </c>
      <c r="S43" s="26">
        <v>33</v>
      </c>
      <c r="T43" s="26">
        <v>33</v>
      </c>
      <c r="U43" s="83">
        <v>32</v>
      </c>
      <c r="V43" s="83"/>
      <c r="W43" s="83"/>
      <c r="X43" s="94"/>
    </row>
    <row r="44" spans="1:24" ht="18">
      <c r="A44" s="23" t="s">
        <v>440</v>
      </c>
      <c r="B44" s="49"/>
      <c r="C44" s="83"/>
      <c r="D44" s="26">
        <v>14</v>
      </c>
      <c r="E44" s="24">
        <v>10</v>
      </c>
      <c r="F44" s="26">
        <v>11</v>
      </c>
      <c r="G44" s="26">
        <v>14</v>
      </c>
      <c r="H44" s="83"/>
      <c r="I44" s="83"/>
      <c r="J44" s="83"/>
      <c r="K44" s="94"/>
      <c r="L44" s="21"/>
      <c r="N44" s="23" t="s">
        <v>440</v>
      </c>
      <c r="O44" s="49"/>
      <c r="P44" s="346"/>
      <c r="Q44" s="26">
        <v>34</v>
      </c>
      <c r="R44" s="26">
        <v>32</v>
      </c>
      <c r="S44" s="26">
        <v>30</v>
      </c>
      <c r="T44" s="26">
        <v>34</v>
      </c>
      <c r="U44" s="83"/>
      <c r="V44" s="83"/>
      <c r="W44" s="83"/>
      <c r="X44" s="94"/>
    </row>
    <row r="45" spans="1:24" ht="18">
      <c r="A45" s="23" t="s">
        <v>41</v>
      </c>
      <c r="B45" s="49">
        <v>7</v>
      </c>
      <c r="C45" s="83">
        <v>7</v>
      </c>
      <c r="D45" s="26">
        <v>9</v>
      </c>
      <c r="E45" s="24">
        <v>6</v>
      </c>
      <c r="F45" s="26">
        <v>7</v>
      </c>
      <c r="G45" s="26">
        <v>13</v>
      </c>
      <c r="H45" s="83">
        <v>11</v>
      </c>
      <c r="I45" s="83"/>
      <c r="J45" s="83"/>
      <c r="K45" s="94"/>
      <c r="L45" s="21"/>
      <c r="N45" s="23" t="s">
        <v>41</v>
      </c>
      <c r="O45" s="49">
        <v>25</v>
      </c>
      <c r="P45" s="346">
        <v>30</v>
      </c>
      <c r="Q45" s="26">
        <v>28</v>
      </c>
      <c r="R45" s="26">
        <v>23</v>
      </c>
      <c r="S45" s="26">
        <v>26</v>
      </c>
      <c r="T45" s="26">
        <v>34</v>
      </c>
      <c r="U45" s="346">
        <v>35</v>
      </c>
      <c r="V45" s="83"/>
      <c r="W45" s="83"/>
      <c r="X45" s="94"/>
    </row>
    <row r="46" spans="1:24" ht="18">
      <c r="A46" s="23" t="s">
        <v>42</v>
      </c>
      <c r="B46" s="49">
        <v>13</v>
      </c>
      <c r="C46" s="83"/>
      <c r="D46" s="26">
        <v>14</v>
      </c>
      <c r="E46" s="24">
        <v>14</v>
      </c>
      <c r="F46" s="26">
        <v>16</v>
      </c>
      <c r="G46" s="26">
        <v>14</v>
      </c>
      <c r="H46" s="83"/>
      <c r="I46" s="83"/>
      <c r="J46" s="83"/>
      <c r="K46" s="94"/>
      <c r="L46" s="21"/>
      <c r="N46" s="23" t="s">
        <v>42</v>
      </c>
      <c r="O46" s="49">
        <v>26</v>
      </c>
      <c r="P46" s="83"/>
      <c r="Q46" s="26">
        <v>27</v>
      </c>
      <c r="R46" s="26">
        <v>25</v>
      </c>
      <c r="S46" s="26">
        <v>28</v>
      </c>
      <c r="T46" s="26">
        <v>25</v>
      </c>
      <c r="U46" s="83"/>
      <c r="V46" s="83"/>
      <c r="W46" s="83"/>
      <c r="X46" s="94"/>
    </row>
    <row r="47" spans="1:24" ht="18">
      <c r="A47" s="23" t="s">
        <v>43</v>
      </c>
      <c r="B47" s="49">
        <v>19</v>
      </c>
      <c r="C47" s="83"/>
      <c r="D47" s="26"/>
      <c r="E47" s="24"/>
      <c r="F47" s="26">
        <v>19</v>
      </c>
      <c r="G47" s="26">
        <v>25</v>
      </c>
      <c r="H47" s="83"/>
      <c r="I47" s="83"/>
      <c r="J47" s="83"/>
      <c r="K47" s="94"/>
      <c r="L47" s="21"/>
      <c r="N47" s="23" t="s">
        <v>43</v>
      </c>
      <c r="O47" s="49">
        <v>27</v>
      </c>
      <c r="P47" s="83"/>
      <c r="Q47" s="26"/>
      <c r="R47" s="26"/>
      <c r="S47" s="26">
        <v>27</v>
      </c>
      <c r="T47" s="26">
        <v>35</v>
      </c>
      <c r="U47" s="83"/>
      <c r="V47" s="83"/>
      <c r="W47" s="83"/>
      <c r="X47" s="94"/>
    </row>
    <row r="48" spans="1:24" ht="18">
      <c r="A48" s="23" t="s">
        <v>44</v>
      </c>
      <c r="B48" s="49"/>
      <c r="C48" s="83"/>
      <c r="D48" s="26"/>
      <c r="E48" s="24"/>
      <c r="F48" s="26">
        <v>25</v>
      </c>
      <c r="G48" s="26"/>
      <c r="H48" s="83"/>
      <c r="I48" s="83"/>
      <c r="J48" s="83"/>
      <c r="K48" s="94"/>
      <c r="L48" s="21"/>
      <c r="N48" s="23" t="s">
        <v>44</v>
      </c>
      <c r="O48" s="49"/>
      <c r="P48" s="83"/>
      <c r="Q48" s="26"/>
      <c r="R48" s="26"/>
      <c r="S48" s="26">
        <v>32</v>
      </c>
      <c r="T48" s="26"/>
      <c r="U48" s="83"/>
      <c r="V48" s="83"/>
      <c r="W48" s="83"/>
      <c r="X48" s="94"/>
    </row>
    <row r="49" spans="1:24" ht="18">
      <c r="A49" s="23" t="s">
        <v>45</v>
      </c>
      <c r="B49" s="49">
        <v>15</v>
      </c>
      <c r="C49" s="83"/>
      <c r="D49" s="26">
        <v>14</v>
      </c>
      <c r="E49" s="24"/>
      <c r="F49" s="26"/>
      <c r="G49" s="26"/>
      <c r="H49" s="83"/>
      <c r="I49" s="83"/>
      <c r="J49" s="83"/>
      <c r="K49" s="94"/>
      <c r="L49" s="21"/>
      <c r="N49" s="23" t="s">
        <v>45</v>
      </c>
      <c r="O49" s="49">
        <v>29</v>
      </c>
      <c r="P49" s="83"/>
      <c r="Q49" s="26">
        <v>28</v>
      </c>
      <c r="R49" s="26"/>
      <c r="S49" s="26"/>
      <c r="T49" s="26"/>
      <c r="U49" s="83"/>
      <c r="V49" s="83"/>
      <c r="W49" s="83"/>
      <c r="X49" s="94"/>
    </row>
    <row r="50" spans="1:24" ht="18">
      <c r="A50" s="23" t="s">
        <v>46</v>
      </c>
      <c r="B50" s="49">
        <v>17</v>
      </c>
      <c r="C50" s="83">
        <v>20</v>
      </c>
      <c r="D50" s="26"/>
      <c r="E50" s="24"/>
      <c r="F50" s="26">
        <v>18</v>
      </c>
      <c r="G50" s="26">
        <v>25</v>
      </c>
      <c r="H50" s="83"/>
      <c r="I50" s="83"/>
      <c r="J50" s="83"/>
      <c r="K50" s="94"/>
      <c r="L50" s="21"/>
      <c r="N50" s="23" t="s">
        <v>46</v>
      </c>
      <c r="O50" s="49">
        <v>29</v>
      </c>
      <c r="P50" s="346">
        <v>33</v>
      </c>
      <c r="Q50" s="26"/>
      <c r="R50" s="26"/>
      <c r="S50" s="26">
        <v>32</v>
      </c>
      <c r="T50" s="346">
        <v>39</v>
      </c>
      <c r="U50" s="83"/>
      <c r="V50" s="83"/>
      <c r="W50" s="83"/>
      <c r="X50" s="94"/>
    </row>
    <row r="51" spans="1:24" ht="18">
      <c r="A51" s="23" t="s">
        <v>47</v>
      </c>
      <c r="B51" s="49">
        <v>15</v>
      </c>
      <c r="C51" s="83"/>
      <c r="D51" s="26">
        <v>12</v>
      </c>
      <c r="E51" s="24">
        <v>8</v>
      </c>
      <c r="F51" s="26"/>
      <c r="G51" s="26"/>
      <c r="H51" s="83"/>
      <c r="I51" s="83"/>
      <c r="J51" s="83"/>
      <c r="K51" s="94"/>
      <c r="L51" s="21"/>
      <c r="N51" s="23" t="s">
        <v>47</v>
      </c>
      <c r="O51" s="331">
        <v>35</v>
      </c>
      <c r="P51" s="83"/>
      <c r="Q51" s="26">
        <v>29</v>
      </c>
      <c r="R51" s="26">
        <v>26</v>
      </c>
      <c r="S51" s="26"/>
      <c r="T51" s="26"/>
      <c r="U51" s="83"/>
      <c r="V51" s="83"/>
      <c r="W51" s="83"/>
      <c r="X51" s="94"/>
    </row>
    <row r="52" spans="1:24" ht="18">
      <c r="A52" s="23" t="s">
        <v>48</v>
      </c>
      <c r="B52" s="49">
        <v>10</v>
      </c>
      <c r="C52" s="83"/>
      <c r="D52" s="26"/>
      <c r="E52" s="24">
        <v>10</v>
      </c>
      <c r="F52" s="26">
        <v>15</v>
      </c>
      <c r="G52" s="26">
        <v>11</v>
      </c>
      <c r="H52" s="83">
        <v>13</v>
      </c>
      <c r="I52" s="83"/>
      <c r="J52" s="83"/>
      <c r="K52" s="94"/>
      <c r="L52" s="21"/>
      <c r="N52" s="23" t="s">
        <v>48</v>
      </c>
      <c r="O52" s="49">
        <v>26</v>
      </c>
      <c r="P52" s="83"/>
      <c r="Q52" s="26"/>
      <c r="R52" s="26">
        <v>27</v>
      </c>
      <c r="S52" s="26">
        <v>32</v>
      </c>
      <c r="T52" s="26">
        <v>28</v>
      </c>
      <c r="U52" s="346">
        <v>34</v>
      </c>
      <c r="V52" s="83"/>
      <c r="W52" s="83"/>
      <c r="X52" s="94"/>
    </row>
    <row r="53" spans="1:24" ht="18">
      <c r="A53" s="23" t="s">
        <v>49</v>
      </c>
      <c r="B53" s="49">
        <v>12</v>
      </c>
      <c r="C53" s="83"/>
      <c r="D53" s="26"/>
      <c r="E53" s="24">
        <v>16</v>
      </c>
      <c r="F53" s="26">
        <v>13</v>
      </c>
      <c r="G53" s="26">
        <v>15</v>
      </c>
      <c r="H53" s="83">
        <v>9</v>
      </c>
      <c r="I53" s="83"/>
      <c r="J53" s="83"/>
      <c r="K53" s="94"/>
      <c r="L53" s="21"/>
      <c r="N53" s="23" t="s">
        <v>49</v>
      </c>
      <c r="O53" s="49">
        <v>23</v>
      </c>
      <c r="P53" s="83"/>
      <c r="Q53" s="26"/>
      <c r="R53" s="26">
        <v>32</v>
      </c>
      <c r="S53" s="26">
        <v>26</v>
      </c>
      <c r="T53" s="26">
        <v>29</v>
      </c>
      <c r="U53" s="83">
        <v>25</v>
      </c>
      <c r="V53" s="83"/>
      <c r="W53" s="83"/>
      <c r="X53" s="94"/>
    </row>
    <row r="54" spans="1:24" ht="18">
      <c r="A54" s="23" t="s">
        <v>50</v>
      </c>
      <c r="B54" s="49"/>
      <c r="C54" s="83"/>
      <c r="D54" s="26"/>
      <c r="E54" s="24"/>
      <c r="F54" s="26"/>
      <c r="G54" s="26"/>
      <c r="H54" s="83"/>
      <c r="I54" s="83"/>
      <c r="J54" s="83"/>
      <c r="K54" s="94"/>
      <c r="L54" s="21"/>
      <c r="N54" s="23" t="s">
        <v>50</v>
      </c>
      <c r="O54" s="49"/>
      <c r="P54" s="83"/>
      <c r="Q54" s="26"/>
      <c r="R54" s="26"/>
      <c r="S54" s="26"/>
      <c r="T54" s="26"/>
      <c r="U54" s="83"/>
      <c r="V54" s="83"/>
      <c r="W54" s="83"/>
      <c r="X54" s="94"/>
    </row>
    <row r="55" spans="1:24" ht="18">
      <c r="A55" s="23" t="s">
        <v>51</v>
      </c>
      <c r="B55" s="49">
        <v>18</v>
      </c>
      <c r="C55" s="83">
        <v>13</v>
      </c>
      <c r="D55" s="26"/>
      <c r="E55" s="24"/>
      <c r="F55" s="26">
        <v>20</v>
      </c>
      <c r="G55" s="26">
        <v>23</v>
      </c>
      <c r="H55" s="83">
        <v>15</v>
      </c>
      <c r="I55" s="83"/>
      <c r="J55" s="83"/>
      <c r="K55" s="94"/>
      <c r="L55" s="21"/>
      <c r="N55" s="23" t="s">
        <v>51</v>
      </c>
      <c r="O55" s="49">
        <v>30</v>
      </c>
      <c r="P55" s="83">
        <v>25</v>
      </c>
      <c r="Q55" s="26"/>
      <c r="R55" s="26"/>
      <c r="S55" s="26">
        <v>30</v>
      </c>
      <c r="T55" s="26">
        <v>34</v>
      </c>
      <c r="U55" s="83">
        <v>28</v>
      </c>
      <c r="V55" s="83"/>
      <c r="W55" s="83"/>
      <c r="X55" s="94"/>
    </row>
    <row r="56" spans="1:24" ht="18">
      <c r="A56" s="23" t="s">
        <v>52</v>
      </c>
      <c r="B56" s="49">
        <v>14</v>
      </c>
      <c r="C56" s="83"/>
      <c r="D56" s="26">
        <v>13</v>
      </c>
      <c r="E56" s="24"/>
      <c r="F56" s="26">
        <v>15</v>
      </c>
      <c r="G56" s="26"/>
      <c r="H56" s="83"/>
      <c r="I56" s="83"/>
      <c r="J56" s="83"/>
      <c r="K56" s="94"/>
      <c r="L56" s="21"/>
      <c r="N56" s="23" t="s">
        <v>52</v>
      </c>
      <c r="O56" s="49">
        <v>28</v>
      </c>
      <c r="P56" s="83"/>
      <c r="Q56" s="26">
        <v>26</v>
      </c>
      <c r="R56" s="26"/>
      <c r="S56" s="26">
        <v>29</v>
      </c>
      <c r="T56" s="26"/>
      <c r="U56" s="83"/>
      <c r="V56" s="83"/>
      <c r="W56" s="83"/>
      <c r="X56" s="94"/>
    </row>
    <row r="57" spans="1:24" ht="18">
      <c r="A57" s="23" t="s">
        <v>53</v>
      </c>
      <c r="B57" s="331">
        <v>24</v>
      </c>
      <c r="C57" s="83">
        <v>21</v>
      </c>
      <c r="D57" s="26">
        <v>19</v>
      </c>
      <c r="E57" s="24">
        <v>24</v>
      </c>
      <c r="F57" s="26">
        <v>25</v>
      </c>
      <c r="G57" s="26">
        <v>20</v>
      </c>
      <c r="H57" s="83"/>
      <c r="I57" s="83"/>
      <c r="J57" s="83"/>
      <c r="K57" s="94"/>
      <c r="L57" s="21"/>
      <c r="N57" s="23" t="s">
        <v>53</v>
      </c>
      <c r="O57" s="49">
        <v>33</v>
      </c>
      <c r="P57" s="83">
        <v>30</v>
      </c>
      <c r="Q57" s="26"/>
      <c r="R57" s="26">
        <v>33</v>
      </c>
      <c r="S57" s="346">
        <v>36</v>
      </c>
      <c r="T57" s="26">
        <v>30</v>
      </c>
      <c r="U57" s="83"/>
      <c r="V57" s="83"/>
      <c r="W57" s="83"/>
      <c r="X57" s="94"/>
    </row>
    <row r="58" spans="1:24" ht="18">
      <c r="A58" s="23" t="s">
        <v>55</v>
      </c>
      <c r="B58" s="49">
        <v>13</v>
      </c>
      <c r="C58" s="83">
        <v>9</v>
      </c>
      <c r="D58" s="26">
        <v>12</v>
      </c>
      <c r="E58" s="24">
        <v>18</v>
      </c>
      <c r="F58" s="26">
        <v>11</v>
      </c>
      <c r="G58" s="26">
        <v>15</v>
      </c>
      <c r="H58" s="83"/>
      <c r="I58" s="83"/>
      <c r="J58" s="83"/>
      <c r="K58" s="94"/>
      <c r="L58" s="30"/>
      <c r="N58" s="23" t="s">
        <v>55</v>
      </c>
      <c r="O58" s="331">
        <v>32</v>
      </c>
      <c r="P58" s="83">
        <v>28</v>
      </c>
      <c r="Q58" s="346">
        <v>34</v>
      </c>
      <c r="R58" s="346">
        <v>40</v>
      </c>
      <c r="S58" s="26">
        <v>30</v>
      </c>
      <c r="T58" s="26">
        <v>33</v>
      </c>
      <c r="U58" s="83"/>
      <c r="V58" s="83"/>
      <c r="W58" s="83"/>
      <c r="X58" s="94"/>
    </row>
    <row r="59" spans="1:24" ht="18">
      <c r="A59" s="23" t="s">
        <v>56</v>
      </c>
      <c r="B59" s="49"/>
      <c r="C59" s="83">
        <v>16</v>
      </c>
      <c r="D59" s="26"/>
      <c r="E59" s="24">
        <v>20</v>
      </c>
      <c r="F59" s="26">
        <v>13</v>
      </c>
      <c r="G59" s="26">
        <v>19</v>
      </c>
      <c r="H59" s="83">
        <v>14</v>
      </c>
      <c r="I59" s="83"/>
      <c r="J59" s="83"/>
      <c r="K59" s="94"/>
      <c r="L59" s="30"/>
      <c r="N59" s="23" t="s">
        <v>56</v>
      </c>
      <c r="O59" s="49"/>
      <c r="P59" s="83">
        <v>29</v>
      </c>
      <c r="Q59" s="26"/>
      <c r="R59" s="346">
        <v>36</v>
      </c>
      <c r="S59" s="26">
        <v>28</v>
      </c>
      <c r="T59" s="26">
        <v>32</v>
      </c>
      <c r="U59" s="83">
        <v>27</v>
      </c>
      <c r="V59" s="83"/>
      <c r="W59" s="83"/>
      <c r="X59" s="94"/>
    </row>
    <row r="60" spans="1:24" ht="18">
      <c r="A60" s="23" t="s">
        <v>57</v>
      </c>
      <c r="B60" s="49"/>
      <c r="C60" s="83">
        <v>18</v>
      </c>
      <c r="D60" s="26">
        <v>17</v>
      </c>
      <c r="E60" s="24"/>
      <c r="F60" s="26">
        <v>20</v>
      </c>
      <c r="G60" s="26">
        <v>23</v>
      </c>
      <c r="H60" s="83"/>
      <c r="I60" s="83"/>
      <c r="J60" s="83"/>
      <c r="K60" s="94"/>
      <c r="L60" s="30"/>
      <c r="N60" s="23" t="s">
        <v>57</v>
      </c>
      <c r="O60" s="49"/>
      <c r="P60" s="83">
        <v>29</v>
      </c>
      <c r="Q60" s="26">
        <v>26</v>
      </c>
      <c r="R60" s="26"/>
      <c r="S60" s="26">
        <v>30</v>
      </c>
      <c r="T60" s="26">
        <v>32</v>
      </c>
      <c r="U60" s="83"/>
      <c r="V60" s="83"/>
      <c r="W60" s="83"/>
      <c r="X60" s="94"/>
    </row>
    <row r="61" spans="1:24" ht="18">
      <c r="A61" s="23" t="s">
        <v>441</v>
      </c>
      <c r="B61" s="49"/>
      <c r="C61" s="83"/>
      <c r="D61" s="26">
        <v>9</v>
      </c>
      <c r="E61" s="24">
        <v>10</v>
      </c>
      <c r="F61" s="26">
        <v>11</v>
      </c>
      <c r="G61" s="26">
        <v>12</v>
      </c>
      <c r="H61" s="83"/>
      <c r="I61" s="83"/>
      <c r="J61" s="83"/>
      <c r="K61" s="94"/>
      <c r="L61" s="30"/>
      <c r="N61" s="23" t="s">
        <v>441</v>
      </c>
      <c r="O61" s="49"/>
      <c r="P61" s="83"/>
      <c r="Q61" s="26">
        <v>31</v>
      </c>
      <c r="R61" s="26">
        <v>33</v>
      </c>
      <c r="S61" s="26">
        <v>33</v>
      </c>
      <c r="T61" s="26">
        <v>36</v>
      </c>
      <c r="U61" s="83"/>
      <c r="V61" s="83"/>
      <c r="W61" s="83"/>
      <c r="X61" s="94"/>
    </row>
    <row r="62" spans="1:24" ht="18">
      <c r="A62" s="23" t="s">
        <v>58</v>
      </c>
      <c r="B62" s="49">
        <v>17</v>
      </c>
      <c r="C62" s="83">
        <v>16</v>
      </c>
      <c r="D62" s="26">
        <v>22</v>
      </c>
      <c r="E62" s="24">
        <v>18</v>
      </c>
      <c r="F62" s="26">
        <v>19</v>
      </c>
      <c r="G62" s="26">
        <v>17</v>
      </c>
      <c r="H62" s="83"/>
      <c r="I62" s="83"/>
      <c r="J62" s="83"/>
      <c r="K62" s="94"/>
      <c r="L62" s="21"/>
      <c r="N62" s="23" t="s">
        <v>58</v>
      </c>
      <c r="O62" s="49">
        <v>26</v>
      </c>
      <c r="P62" s="83">
        <v>26</v>
      </c>
      <c r="Q62" s="346">
        <v>34</v>
      </c>
      <c r="R62" s="26">
        <v>28</v>
      </c>
      <c r="S62" s="26">
        <v>31</v>
      </c>
      <c r="T62" s="26">
        <v>28</v>
      </c>
      <c r="U62" s="83"/>
      <c r="V62" s="83"/>
      <c r="W62" s="83"/>
      <c r="X62" s="94"/>
    </row>
    <row r="63" spans="1:24" ht="18">
      <c r="A63" s="23" t="s">
        <v>454</v>
      </c>
      <c r="B63" s="49"/>
      <c r="C63" s="83"/>
      <c r="D63" s="26"/>
      <c r="E63" s="24"/>
      <c r="F63" s="26">
        <v>12</v>
      </c>
      <c r="G63" s="26">
        <v>16</v>
      </c>
      <c r="H63" s="83">
        <v>7</v>
      </c>
      <c r="I63" s="83"/>
      <c r="J63" s="83"/>
      <c r="K63" s="94"/>
      <c r="L63" s="21"/>
      <c r="N63" s="23" t="s">
        <v>454</v>
      </c>
      <c r="O63" s="49"/>
      <c r="P63" s="83"/>
      <c r="Q63" s="346"/>
      <c r="R63" s="26"/>
      <c r="S63" s="26">
        <v>27</v>
      </c>
      <c r="T63" s="26">
        <v>32</v>
      </c>
      <c r="U63" s="83">
        <v>22</v>
      </c>
      <c r="V63" s="83"/>
      <c r="W63" s="83"/>
      <c r="X63" s="94"/>
    </row>
    <row r="64" spans="1:24" ht="18">
      <c r="A64" s="23" t="s">
        <v>59</v>
      </c>
      <c r="B64" s="49">
        <v>12</v>
      </c>
      <c r="C64" s="83"/>
      <c r="D64" s="26">
        <v>14</v>
      </c>
      <c r="E64" s="24"/>
      <c r="F64" s="26" t="s">
        <v>456</v>
      </c>
      <c r="G64" s="26"/>
      <c r="H64" s="83"/>
      <c r="I64" s="83"/>
      <c r="J64" s="83"/>
      <c r="K64" s="94"/>
      <c r="L64" s="30"/>
      <c r="N64" s="23" t="s">
        <v>59</v>
      </c>
      <c r="O64" s="49">
        <v>23</v>
      </c>
      <c r="P64" s="83"/>
      <c r="Q64" s="26">
        <v>25</v>
      </c>
      <c r="R64" s="26"/>
      <c r="S64" s="26" t="s">
        <v>456</v>
      </c>
      <c r="T64" s="26"/>
      <c r="U64" s="83"/>
      <c r="V64" s="83"/>
      <c r="W64" s="83"/>
      <c r="X64" s="94"/>
    </row>
    <row r="65" spans="1:24" ht="18">
      <c r="A65" s="23" t="s">
        <v>60</v>
      </c>
      <c r="B65" s="49">
        <v>9</v>
      </c>
      <c r="C65" s="83">
        <v>15</v>
      </c>
      <c r="D65" s="26">
        <v>8</v>
      </c>
      <c r="E65" s="24"/>
      <c r="F65" s="26">
        <v>9</v>
      </c>
      <c r="G65" s="26">
        <v>16</v>
      </c>
      <c r="H65" s="83"/>
      <c r="I65" s="83"/>
      <c r="J65" s="83"/>
      <c r="K65" s="94"/>
      <c r="L65" s="21"/>
      <c r="N65" s="23" t="s">
        <v>60</v>
      </c>
      <c r="O65" s="49">
        <v>26</v>
      </c>
      <c r="P65" s="346">
        <v>30</v>
      </c>
      <c r="Q65" s="26">
        <v>21</v>
      </c>
      <c r="R65" s="26"/>
      <c r="S65" s="26">
        <v>26</v>
      </c>
      <c r="T65" s="26">
        <v>34</v>
      </c>
      <c r="U65" s="83"/>
      <c r="V65" s="83"/>
      <c r="W65" s="83"/>
      <c r="X65" s="94"/>
    </row>
    <row r="66" spans="1:24" ht="18">
      <c r="A66" s="23" t="s">
        <v>61</v>
      </c>
      <c r="B66" s="49"/>
      <c r="C66" s="83"/>
      <c r="D66" s="26"/>
      <c r="E66" s="24"/>
      <c r="F66" s="26"/>
      <c r="G66" s="26"/>
      <c r="H66" s="83"/>
      <c r="I66" s="83"/>
      <c r="J66" s="83"/>
      <c r="K66" s="94"/>
      <c r="L66" s="21"/>
      <c r="N66" s="23" t="s">
        <v>61</v>
      </c>
      <c r="O66" s="49"/>
      <c r="P66" s="83"/>
      <c r="Q66" s="26"/>
      <c r="R66" s="26"/>
      <c r="S66" s="26"/>
      <c r="T66" s="26"/>
      <c r="U66" s="83"/>
      <c r="V66" s="83"/>
      <c r="W66" s="83"/>
      <c r="X66" s="94"/>
    </row>
    <row r="67" spans="1:24" ht="18">
      <c r="A67" s="23" t="s">
        <v>62</v>
      </c>
      <c r="B67" s="49"/>
      <c r="C67" s="83"/>
      <c r="D67" s="26"/>
      <c r="E67" s="24"/>
      <c r="F67" s="26"/>
      <c r="G67" s="26"/>
      <c r="H67" s="83"/>
      <c r="I67" s="83"/>
      <c r="J67" s="83"/>
      <c r="K67" s="94"/>
      <c r="L67" s="30"/>
      <c r="N67" s="23" t="s">
        <v>62</v>
      </c>
      <c r="O67" s="49"/>
      <c r="P67" s="83"/>
      <c r="Q67" s="26"/>
      <c r="R67" s="26"/>
      <c r="S67" s="26"/>
      <c r="T67" s="26"/>
      <c r="U67" s="83"/>
      <c r="V67" s="83"/>
      <c r="W67" s="83"/>
      <c r="X67" s="94"/>
    </row>
    <row r="68" spans="1:24" ht="18">
      <c r="A68" s="23" t="s">
        <v>63</v>
      </c>
      <c r="B68" s="49"/>
      <c r="C68" s="83"/>
      <c r="D68" s="26">
        <v>18</v>
      </c>
      <c r="E68" s="24">
        <v>15</v>
      </c>
      <c r="F68" s="26"/>
      <c r="G68" s="26">
        <v>24</v>
      </c>
      <c r="H68" s="83">
        <v>20</v>
      </c>
      <c r="I68" s="83"/>
      <c r="J68" s="83"/>
      <c r="K68" s="94"/>
      <c r="L68" s="21"/>
      <c r="N68" s="23" t="s">
        <v>63</v>
      </c>
      <c r="O68" s="49"/>
      <c r="P68" s="83"/>
      <c r="Q68" s="26"/>
      <c r="R68" s="26">
        <v>27</v>
      </c>
      <c r="S68" s="26"/>
      <c r="T68" s="346">
        <v>35</v>
      </c>
      <c r="U68" s="83">
        <v>30</v>
      </c>
      <c r="V68" s="83"/>
      <c r="W68" s="83"/>
      <c r="X68" s="94"/>
    </row>
    <row r="69" spans="1:24" ht="18">
      <c r="A69" s="23" t="s">
        <v>420</v>
      </c>
      <c r="B69" s="49">
        <v>3</v>
      </c>
      <c r="C69" s="83"/>
      <c r="D69" s="26"/>
      <c r="E69" s="24"/>
      <c r="F69" s="26"/>
      <c r="G69" s="26"/>
      <c r="H69" s="83"/>
      <c r="I69" s="83"/>
      <c r="J69" s="83"/>
      <c r="K69" s="94"/>
      <c r="L69" s="21"/>
      <c r="N69" s="23" t="s">
        <v>420</v>
      </c>
      <c r="O69" s="49">
        <v>13</v>
      </c>
      <c r="P69" s="83"/>
      <c r="Q69" s="26"/>
      <c r="R69" s="26"/>
      <c r="S69" s="26"/>
      <c r="T69" s="26"/>
      <c r="U69" s="83"/>
      <c r="V69" s="83"/>
      <c r="W69" s="83"/>
      <c r="X69" s="94"/>
    </row>
    <row r="70" spans="1:24" ht="18">
      <c r="A70" s="23" t="s">
        <v>446</v>
      </c>
      <c r="B70" s="49"/>
      <c r="C70" s="83"/>
      <c r="D70" s="26"/>
      <c r="E70" s="341">
        <v>33</v>
      </c>
      <c r="F70" s="346">
        <v>28</v>
      </c>
      <c r="G70" s="26"/>
      <c r="H70" s="346">
        <v>30</v>
      </c>
      <c r="I70" s="83"/>
      <c r="J70" s="83"/>
      <c r="K70" s="94"/>
      <c r="L70" s="21"/>
      <c r="N70" s="23" t="s">
        <v>446</v>
      </c>
      <c r="O70" s="49"/>
      <c r="P70" s="83"/>
      <c r="Q70" s="26"/>
      <c r="R70" s="26">
        <v>40</v>
      </c>
      <c r="S70" s="26">
        <v>34</v>
      </c>
      <c r="T70" s="26"/>
      <c r="U70" s="83">
        <v>37</v>
      </c>
      <c r="V70" s="83"/>
      <c r="W70" s="83"/>
      <c r="X70" s="94"/>
    </row>
    <row r="71" spans="1:24" ht="18">
      <c r="A71" s="23" t="s">
        <v>455</v>
      </c>
      <c r="B71" s="49"/>
      <c r="C71" s="83"/>
      <c r="D71" s="26"/>
      <c r="E71" s="341"/>
      <c r="F71" s="26">
        <v>4</v>
      </c>
      <c r="G71" s="26">
        <v>3</v>
      </c>
      <c r="H71" s="83"/>
      <c r="I71" s="83"/>
      <c r="J71" s="83"/>
      <c r="K71" s="94"/>
      <c r="L71" s="21"/>
      <c r="N71" s="23" t="s">
        <v>455</v>
      </c>
      <c r="O71" s="49"/>
      <c r="P71" s="83"/>
      <c r="Q71" s="26"/>
      <c r="R71" s="26"/>
      <c r="S71" s="26">
        <v>19</v>
      </c>
      <c r="T71" s="26">
        <v>18</v>
      </c>
      <c r="U71" s="83"/>
      <c r="V71" s="83"/>
      <c r="W71" s="83"/>
      <c r="X71" s="94"/>
    </row>
    <row r="72" spans="1:24" ht="18">
      <c r="A72" s="23" t="s">
        <v>439</v>
      </c>
      <c r="B72" s="49"/>
      <c r="C72" s="83"/>
      <c r="D72" s="26">
        <v>20</v>
      </c>
      <c r="E72" s="24"/>
      <c r="F72" s="26"/>
      <c r="G72" s="26"/>
      <c r="H72" s="83"/>
      <c r="I72" s="83"/>
      <c r="J72" s="83"/>
      <c r="K72" s="94"/>
      <c r="L72" s="21"/>
      <c r="N72" s="23" t="s">
        <v>439</v>
      </c>
      <c r="O72" s="49"/>
      <c r="P72" s="83"/>
      <c r="Q72" s="26">
        <v>29</v>
      </c>
      <c r="R72" s="26"/>
      <c r="S72" s="26"/>
      <c r="T72" s="26"/>
      <c r="U72" s="83"/>
      <c r="V72" s="83"/>
      <c r="W72" s="83"/>
      <c r="X72" s="94"/>
    </row>
    <row r="73" spans="1:24" ht="18">
      <c r="A73" s="23"/>
      <c r="B73" s="49"/>
      <c r="C73" s="83"/>
      <c r="D73" s="26"/>
      <c r="E73" s="24"/>
      <c r="F73" s="26"/>
      <c r="G73" s="26"/>
      <c r="H73" s="83"/>
      <c r="I73" s="83"/>
      <c r="J73" s="83"/>
      <c r="K73" s="94"/>
      <c r="L73" s="21"/>
      <c r="N73" s="23"/>
      <c r="O73" s="49"/>
      <c r="P73" s="83"/>
      <c r="Q73" s="26"/>
      <c r="R73" s="26"/>
      <c r="S73" s="26"/>
      <c r="T73" s="26"/>
      <c r="U73" s="83"/>
      <c r="V73" s="83"/>
      <c r="W73" s="83"/>
      <c r="X73" s="94"/>
    </row>
    <row r="74" spans="1:24" ht="18">
      <c r="A74" s="23"/>
      <c r="B74" s="49"/>
      <c r="C74" s="83"/>
      <c r="D74" s="26"/>
      <c r="E74" s="24"/>
      <c r="F74" s="26"/>
      <c r="G74" s="26"/>
      <c r="H74" s="83"/>
      <c r="I74" s="83"/>
      <c r="J74" s="83"/>
      <c r="K74" s="94"/>
      <c r="L74" s="21"/>
      <c r="N74" s="23"/>
      <c r="O74" s="49"/>
      <c r="P74" s="83"/>
      <c r="Q74" s="26"/>
      <c r="R74" s="26"/>
      <c r="S74" s="26"/>
      <c r="T74" s="26"/>
      <c r="U74" s="83"/>
      <c r="V74" s="83"/>
      <c r="W74" s="83"/>
      <c r="X74" s="94"/>
    </row>
    <row r="75" spans="1:24" ht="18.75" thickBot="1">
      <c r="A75" s="31"/>
      <c r="B75" s="488"/>
      <c r="C75" s="81"/>
      <c r="D75" s="477"/>
      <c r="E75" s="490"/>
      <c r="F75" s="478"/>
      <c r="G75" s="20"/>
      <c r="H75" s="491"/>
      <c r="I75" s="81"/>
      <c r="J75" s="81"/>
      <c r="K75" s="92"/>
      <c r="L75" s="21"/>
      <c r="N75" s="31"/>
      <c r="O75" s="488"/>
      <c r="P75" s="491"/>
      <c r="Q75" s="478"/>
      <c r="R75" s="478"/>
      <c r="S75" s="477"/>
      <c r="T75" s="20"/>
      <c r="U75" s="81"/>
      <c r="V75" s="81"/>
      <c r="W75" s="81"/>
      <c r="X75" s="92"/>
    </row>
    <row r="76" ht="15.75" thickTop="1"/>
  </sheetData>
  <sheetProtection password="C429" sheet="1" objects="1" scenarios="1"/>
  <mergeCells count="20"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O2:O4"/>
    <mergeCell ref="P2:P4"/>
    <mergeCell ref="X2:X4"/>
    <mergeCell ref="V2:V4"/>
    <mergeCell ref="W2:W4"/>
    <mergeCell ref="Q2:Q4"/>
    <mergeCell ref="R2:R4"/>
    <mergeCell ref="S2:S4"/>
    <mergeCell ref="T2:T4"/>
    <mergeCell ref="U2:U4"/>
  </mergeCells>
  <conditionalFormatting sqref="O7:X7">
    <cfRule type="cellIs" priority="2" dxfId="112" operator="lessThan" stopIfTrue="1">
      <formula>1</formula>
    </cfRule>
  </conditionalFormatting>
  <conditionalFormatting sqref="O9:X9">
    <cfRule type="cellIs" priority="1" dxfId="1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zoomScale="85" zoomScaleNormal="85" zoomScalePageLayoutView="0" workbookViewId="0" topLeftCell="A46">
      <selection activeCell="M13" sqref="M13"/>
    </sheetView>
  </sheetViews>
  <sheetFormatPr defaultColWidth="11.421875" defaultRowHeight="15"/>
  <cols>
    <col min="1" max="1" width="33.28125" style="1" bestFit="1" customWidth="1"/>
    <col min="2" max="3" width="9.7109375" style="185" customWidth="1"/>
    <col min="4" max="4" width="9.7109375" style="387" customWidth="1"/>
    <col min="5" max="5" width="9.7109375" style="186" customWidth="1"/>
    <col min="6" max="7" width="9.7109375" style="185" customWidth="1"/>
    <col min="8" max="10" width="9.7109375" style="186" customWidth="1"/>
    <col min="11" max="11" width="9.7109375" style="185" customWidth="1"/>
    <col min="12" max="12" width="4.7109375" style="3" customWidth="1"/>
    <col min="13" max="13" width="5.421875" style="3" customWidth="1"/>
    <col min="14" max="14" width="38.57421875" style="3" customWidth="1"/>
    <col min="15" max="16" width="9.7109375" style="79" customWidth="1"/>
    <col min="17" max="17" width="9.7109375" style="363" customWidth="1"/>
    <col min="18" max="18" width="9.7109375" style="3" customWidth="1"/>
    <col min="19" max="20" width="9.7109375" style="79" customWidth="1"/>
    <col min="21" max="23" width="9.7109375" style="3" customWidth="1"/>
    <col min="24" max="24" width="9.7109375" style="79" customWidth="1"/>
    <col min="25" max="16384" width="11.421875" style="3" customWidth="1"/>
  </cols>
  <sheetData>
    <row r="1" spans="14:15" ht="15.75" thickBot="1">
      <c r="N1" s="1"/>
      <c r="O1" s="265"/>
    </row>
    <row r="2" spans="1:24" ht="123" customHeight="1" thickTop="1">
      <c r="A2" s="537"/>
      <c r="B2" s="663" t="s">
        <v>372</v>
      </c>
      <c r="C2" s="666" t="s">
        <v>373</v>
      </c>
      <c r="D2" s="669" t="s">
        <v>362</v>
      </c>
      <c r="E2" s="672" t="s">
        <v>374</v>
      </c>
      <c r="F2" s="666" t="s">
        <v>365</v>
      </c>
      <c r="G2" s="666" t="s">
        <v>375</v>
      </c>
      <c r="H2" s="672" t="s">
        <v>376</v>
      </c>
      <c r="I2" s="672" t="s">
        <v>377</v>
      </c>
      <c r="J2" s="672" t="s">
        <v>378</v>
      </c>
      <c r="K2" s="675" t="s">
        <v>379</v>
      </c>
      <c r="L2" s="4"/>
      <c r="N2" s="537"/>
      <c r="O2" s="663" t="s">
        <v>372</v>
      </c>
      <c r="P2" s="666" t="s">
        <v>373</v>
      </c>
      <c r="Q2" s="669" t="s">
        <v>362</v>
      </c>
      <c r="R2" s="672" t="s">
        <v>374</v>
      </c>
      <c r="S2" s="666" t="s">
        <v>365</v>
      </c>
      <c r="T2" s="666" t="s">
        <v>375</v>
      </c>
      <c r="U2" s="672" t="s">
        <v>376</v>
      </c>
      <c r="V2" s="672" t="s">
        <v>377</v>
      </c>
      <c r="W2" s="672" t="s">
        <v>378</v>
      </c>
      <c r="X2" s="675" t="s">
        <v>379</v>
      </c>
    </row>
    <row r="3" spans="1:24" ht="40.5" customHeight="1">
      <c r="A3" s="558" t="s">
        <v>323</v>
      </c>
      <c r="B3" s="664"/>
      <c r="C3" s="667"/>
      <c r="D3" s="670"/>
      <c r="E3" s="673"/>
      <c r="F3" s="667"/>
      <c r="G3" s="667"/>
      <c r="H3" s="673"/>
      <c r="I3" s="673"/>
      <c r="J3" s="673"/>
      <c r="K3" s="676"/>
      <c r="L3" s="4"/>
      <c r="N3" s="550" t="s">
        <v>323</v>
      </c>
      <c r="O3" s="664"/>
      <c r="P3" s="667"/>
      <c r="Q3" s="670"/>
      <c r="R3" s="673"/>
      <c r="S3" s="667"/>
      <c r="T3" s="667"/>
      <c r="U3" s="673"/>
      <c r="V3" s="673"/>
      <c r="W3" s="673"/>
      <c r="X3" s="676"/>
    </row>
    <row r="4" spans="1:24" ht="34.5" customHeight="1" thickBot="1">
      <c r="A4" s="559" t="s">
        <v>462</v>
      </c>
      <c r="B4" s="665"/>
      <c r="C4" s="668"/>
      <c r="D4" s="671"/>
      <c r="E4" s="674"/>
      <c r="F4" s="668"/>
      <c r="G4" s="668"/>
      <c r="H4" s="674"/>
      <c r="I4" s="674"/>
      <c r="J4" s="674"/>
      <c r="K4" s="677"/>
      <c r="L4" s="4"/>
      <c r="N4" s="547" t="s">
        <v>464</v>
      </c>
      <c r="O4" s="665"/>
      <c r="P4" s="668"/>
      <c r="Q4" s="671"/>
      <c r="R4" s="674"/>
      <c r="S4" s="668"/>
      <c r="T4" s="668"/>
      <c r="U4" s="674"/>
      <c r="V4" s="674"/>
      <c r="W4" s="674"/>
      <c r="X4" s="677"/>
    </row>
    <row r="5" spans="1:24" ht="16.5" thickTop="1">
      <c r="A5" s="5" t="s">
        <v>10</v>
      </c>
      <c r="B5" s="556">
        <f>Dates!C4</f>
        <v>1</v>
      </c>
      <c r="C5" s="191">
        <f>Dates!C5</f>
        <v>2</v>
      </c>
      <c r="D5" s="557">
        <f>Dates!C6</f>
        <v>3</v>
      </c>
      <c r="E5" s="189">
        <f>Dates!C10</f>
        <v>7</v>
      </c>
      <c r="F5" s="191">
        <f>Dates!C12</f>
        <v>9</v>
      </c>
      <c r="G5" s="191">
        <f>Dates!C15</f>
        <v>12</v>
      </c>
      <c r="H5" s="190">
        <f>Dates!C16</f>
        <v>13</v>
      </c>
      <c r="I5" s="190">
        <f>Dates!C19</f>
        <v>16</v>
      </c>
      <c r="J5" s="192">
        <f>Dates!C22</f>
        <v>20</v>
      </c>
      <c r="K5" s="193">
        <f>Dates!C24</f>
        <v>22</v>
      </c>
      <c r="L5" s="6"/>
      <c r="N5" s="5" t="s">
        <v>10</v>
      </c>
      <c r="O5" s="209">
        <f aca="true" t="shared" si="0" ref="O5:S7">B5</f>
        <v>1</v>
      </c>
      <c r="P5" s="210">
        <f t="shared" si="0"/>
        <v>2</v>
      </c>
      <c r="Q5" s="364">
        <f t="shared" si="0"/>
        <v>3</v>
      </c>
      <c r="R5" s="211">
        <f t="shared" si="0"/>
        <v>7</v>
      </c>
      <c r="S5" s="210">
        <f t="shared" si="0"/>
        <v>9</v>
      </c>
      <c r="T5" s="210">
        <f>Dates!C15</f>
        <v>12</v>
      </c>
      <c r="U5" s="211">
        <f>Dates!C16</f>
        <v>13</v>
      </c>
      <c r="V5" s="211">
        <f aca="true" t="shared" si="1" ref="V5:X7">I5</f>
        <v>16</v>
      </c>
      <c r="W5" s="211">
        <f t="shared" si="1"/>
        <v>20</v>
      </c>
      <c r="X5" s="213">
        <f t="shared" si="1"/>
        <v>22</v>
      </c>
    </row>
    <row r="6" spans="1:24" ht="15.75">
      <c r="A6" s="7" t="s">
        <v>11</v>
      </c>
      <c r="B6" s="222">
        <f>Dates!E4</f>
        <v>41716</v>
      </c>
      <c r="C6" s="198">
        <f>Dates!E5</f>
        <v>41723</v>
      </c>
      <c r="D6" s="388">
        <f>Dates!E6</f>
        <v>41740</v>
      </c>
      <c r="E6" s="195">
        <f>Dates!E10</f>
        <v>41759</v>
      </c>
      <c r="F6" s="198" t="str">
        <f>Dates!E12</f>
        <v>?</v>
      </c>
      <c r="G6" s="198">
        <f>Dates!E15</f>
        <v>41773</v>
      </c>
      <c r="H6" s="195">
        <f>Dates!E16</f>
        <v>41786</v>
      </c>
      <c r="I6" s="195">
        <f>Dates!E19</f>
        <v>41792</v>
      </c>
      <c r="J6" s="215">
        <f>Dates!E22</f>
        <v>41802</v>
      </c>
      <c r="K6" s="200">
        <f>Dates!E24</f>
        <v>41806</v>
      </c>
      <c r="L6" s="13"/>
      <c r="N6" s="7" t="s">
        <v>11</v>
      </c>
      <c r="O6" s="222">
        <f t="shared" si="0"/>
        <v>41716</v>
      </c>
      <c r="P6" s="198">
        <f t="shared" si="0"/>
        <v>41723</v>
      </c>
      <c r="Q6" s="365">
        <f t="shared" si="0"/>
        <v>41740</v>
      </c>
      <c r="R6" s="197">
        <f t="shared" si="0"/>
        <v>41759</v>
      </c>
      <c r="S6" s="198" t="str">
        <f t="shared" si="0"/>
        <v>?</v>
      </c>
      <c r="T6" s="198">
        <f>G6</f>
        <v>41773</v>
      </c>
      <c r="U6" s="197">
        <f>Dates!E16</f>
        <v>41786</v>
      </c>
      <c r="V6" s="197">
        <f t="shared" si="1"/>
        <v>41792</v>
      </c>
      <c r="W6" s="197">
        <f t="shared" si="1"/>
        <v>41802</v>
      </c>
      <c r="X6" s="200">
        <f t="shared" si="1"/>
        <v>41806</v>
      </c>
    </row>
    <row r="7" spans="1:24" ht="15.75">
      <c r="A7" s="7" t="s">
        <v>12</v>
      </c>
      <c r="B7" s="332">
        <v>18</v>
      </c>
      <c r="C7" s="333">
        <v>14</v>
      </c>
      <c r="D7" s="389">
        <v>25</v>
      </c>
      <c r="E7" s="334">
        <v>19</v>
      </c>
      <c r="F7" s="333"/>
      <c r="G7" s="333"/>
      <c r="H7" s="334">
        <v>15</v>
      </c>
      <c r="I7" s="334">
        <v>12</v>
      </c>
      <c r="J7" s="335">
        <v>16</v>
      </c>
      <c r="K7" s="336"/>
      <c r="L7" s="13"/>
      <c r="N7" s="7" t="s">
        <v>12</v>
      </c>
      <c r="O7" s="330">
        <f>B7</f>
        <v>18</v>
      </c>
      <c r="P7" s="337">
        <f t="shared" si="0"/>
        <v>14</v>
      </c>
      <c r="Q7" s="366">
        <f t="shared" si="0"/>
        <v>25</v>
      </c>
      <c r="R7" s="334">
        <f t="shared" si="0"/>
        <v>19</v>
      </c>
      <c r="S7" s="337">
        <f t="shared" si="0"/>
        <v>0</v>
      </c>
      <c r="T7" s="337">
        <f>G7</f>
        <v>0</v>
      </c>
      <c r="U7" s="334">
        <f>H7</f>
        <v>15</v>
      </c>
      <c r="V7" s="334">
        <f t="shared" si="1"/>
        <v>12</v>
      </c>
      <c r="W7" s="334">
        <f t="shared" si="1"/>
        <v>16</v>
      </c>
      <c r="X7" s="338">
        <f t="shared" si="1"/>
        <v>0</v>
      </c>
    </row>
    <row r="8" spans="1:24" ht="18">
      <c r="A8" s="7" t="s">
        <v>13</v>
      </c>
      <c r="B8" s="332">
        <f>B15+B23</f>
        <v>61</v>
      </c>
      <c r="C8" s="333">
        <v>45</v>
      </c>
      <c r="D8" s="389">
        <v>53</v>
      </c>
      <c r="E8" s="9">
        <f>E12+E55</f>
        <v>53</v>
      </c>
      <c r="F8" s="87"/>
      <c r="G8" s="87"/>
      <c r="H8" s="9">
        <f>H23+H55</f>
        <v>50</v>
      </c>
      <c r="I8" s="9">
        <f>I15+I23</f>
        <v>55</v>
      </c>
      <c r="J8" s="8">
        <f>J22+J55</f>
        <v>48</v>
      </c>
      <c r="K8" s="98"/>
      <c r="L8" s="17"/>
      <c r="M8" s="406"/>
      <c r="N8" s="409" t="s">
        <v>13</v>
      </c>
      <c r="O8" s="410">
        <f>O40+O47+O51+O55+O69</f>
        <v>156</v>
      </c>
      <c r="P8" s="80">
        <f>P20+P27+P32+P62+P66</f>
        <v>149</v>
      </c>
      <c r="Q8" s="367">
        <v>176</v>
      </c>
      <c r="R8" s="10">
        <f>R27+R33+R46+R68+R19</f>
        <v>159</v>
      </c>
      <c r="S8" s="87"/>
      <c r="T8" s="80"/>
      <c r="U8" s="11">
        <f>U19+U33+U34+U37+U68</f>
        <v>158</v>
      </c>
      <c r="V8" s="11">
        <f>V28+V37+V55+V60+V62</f>
        <v>166</v>
      </c>
      <c r="W8" s="11">
        <f>W14+W36+W37+W54+W60</f>
        <v>182</v>
      </c>
      <c r="X8" s="98"/>
    </row>
    <row r="9" spans="1:24" ht="18.75" thickBot="1">
      <c r="A9" s="18" t="s">
        <v>342</v>
      </c>
      <c r="B9" s="258" t="s">
        <v>409</v>
      </c>
      <c r="C9" s="257" t="s">
        <v>409</v>
      </c>
      <c r="D9" s="390" t="s">
        <v>409</v>
      </c>
      <c r="E9" s="20" t="s">
        <v>409</v>
      </c>
      <c r="F9" s="81"/>
      <c r="G9" s="81"/>
      <c r="H9" s="20" t="s">
        <v>409</v>
      </c>
      <c r="I9" s="20" t="s">
        <v>409</v>
      </c>
      <c r="J9" s="19" t="s">
        <v>409</v>
      </c>
      <c r="K9" s="92"/>
      <c r="L9" s="407"/>
      <c r="M9" s="406"/>
      <c r="N9" s="411" t="s">
        <v>342</v>
      </c>
      <c r="O9" s="412" t="s">
        <v>409</v>
      </c>
      <c r="P9" s="81" t="str">
        <f aca="true" t="shared" si="2" ref="P9:X9">C9</f>
        <v>oui</v>
      </c>
      <c r="Q9" s="413" t="str">
        <f t="shared" si="2"/>
        <v>oui</v>
      </c>
      <c r="R9" s="20" t="str">
        <f t="shared" si="2"/>
        <v>oui</v>
      </c>
      <c r="S9" s="257">
        <f t="shared" si="2"/>
        <v>0</v>
      </c>
      <c r="T9" s="257">
        <f t="shared" si="2"/>
        <v>0</v>
      </c>
      <c r="U9" s="261" t="str">
        <f t="shared" si="2"/>
        <v>oui</v>
      </c>
      <c r="V9" s="261" t="str">
        <f t="shared" si="2"/>
        <v>oui</v>
      </c>
      <c r="W9" s="261" t="str">
        <f t="shared" si="2"/>
        <v>oui</v>
      </c>
      <c r="X9" s="259">
        <f t="shared" si="2"/>
        <v>0</v>
      </c>
    </row>
    <row r="10" spans="1:24" ht="24" customHeight="1" thickTop="1">
      <c r="A10" s="252" t="s">
        <v>125</v>
      </c>
      <c r="B10" s="342"/>
      <c r="C10" s="343"/>
      <c r="D10" s="362"/>
      <c r="E10" s="32"/>
      <c r="F10" s="82"/>
      <c r="G10" s="82"/>
      <c r="H10" s="32"/>
      <c r="I10" s="32"/>
      <c r="J10" s="414"/>
      <c r="K10" s="93"/>
      <c r="L10" s="407"/>
      <c r="M10" s="406"/>
      <c r="N10" s="252" t="s">
        <v>125</v>
      </c>
      <c r="O10" s="342"/>
      <c r="P10" s="343"/>
      <c r="Q10" s="368"/>
      <c r="R10" s="32"/>
      <c r="S10" s="82"/>
      <c r="T10" s="82"/>
      <c r="U10" s="32"/>
      <c r="V10" s="32"/>
      <c r="W10" s="32"/>
      <c r="X10" s="93"/>
    </row>
    <row r="11" spans="1:24" ht="24" customHeight="1">
      <c r="A11" s="253" t="s">
        <v>126</v>
      </c>
      <c r="B11" s="344"/>
      <c r="C11" s="345"/>
      <c r="D11" s="361"/>
      <c r="E11" s="26"/>
      <c r="F11" s="83"/>
      <c r="G11" s="83"/>
      <c r="H11" s="26"/>
      <c r="I11" s="26"/>
      <c r="J11" s="24"/>
      <c r="K11" s="94"/>
      <c r="L11" s="407"/>
      <c r="M11" s="406"/>
      <c r="N11" s="253" t="s">
        <v>126</v>
      </c>
      <c r="O11" s="344"/>
      <c r="P11" s="345"/>
      <c r="Q11" s="369"/>
      <c r="R11" s="26"/>
      <c r="S11" s="83"/>
      <c r="T11" s="83"/>
      <c r="U11" s="26"/>
      <c r="V11" s="26"/>
      <c r="W11" s="26"/>
      <c r="X11" s="94"/>
    </row>
    <row r="12" spans="1:24" ht="24" customHeight="1">
      <c r="A12" s="254" t="s">
        <v>127</v>
      </c>
      <c r="B12" s="344"/>
      <c r="C12" s="345">
        <v>15</v>
      </c>
      <c r="D12" s="361">
        <v>23</v>
      </c>
      <c r="E12" s="346">
        <v>25</v>
      </c>
      <c r="F12" s="83"/>
      <c r="G12" s="83"/>
      <c r="H12" s="26"/>
      <c r="I12" s="26"/>
      <c r="J12" s="24"/>
      <c r="K12" s="94"/>
      <c r="L12" s="407"/>
      <c r="M12" s="406"/>
      <c r="N12" s="254" t="s">
        <v>127</v>
      </c>
      <c r="O12" s="344"/>
      <c r="P12" s="345">
        <v>21</v>
      </c>
      <c r="Q12" s="369">
        <v>30</v>
      </c>
      <c r="R12" s="26">
        <v>34</v>
      </c>
      <c r="S12" s="83"/>
      <c r="T12" s="83"/>
      <c r="U12" s="26"/>
      <c r="V12" s="26"/>
      <c r="W12" s="26"/>
      <c r="X12" s="94"/>
    </row>
    <row r="13" spans="1:24" ht="24" customHeight="1">
      <c r="A13" s="254" t="s">
        <v>423</v>
      </c>
      <c r="B13" s="344"/>
      <c r="C13" s="345"/>
      <c r="D13" s="361">
        <v>16</v>
      </c>
      <c r="E13" s="26"/>
      <c r="F13" s="83"/>
      <c r="G13" s="83"/>
      <c r="H13" s="26"/>
      <c r="I13" s="26"/>
      <c r="J13" s="24"/>
      <c r="K13" s="94"/>
      <c r="L13" s="407"/>
      <c r="M13" s="406"/>
      <c r="N13" s="254" t="s">
        <v>423</v>
      </c>
      <c r="O13" s="344"/>
      <c r="P13" s="345"/>
      <c r="Q13" s="369">
        <v>29</v>
      </c>
      <c r="R13" s="26"/>
      <c r="S13" s="83"/>
      <c r="T13" s="83"/>
      <c r="U13" s="26"/>
      <c r="V13" s="26"/>
      <c r="W13" s="26"/>
      <c r="X13" s="94"/>
    </row>
    <row r="14" spans="1:24" ht="24" customHeight="1">
      <c r="A14" s="253" t="s">
        <v>128</v>
      </c>
      <c r="B14" s="344">
        <v>9</v>
      </c>
      <c r="C14" s="345"/>
      <c r="D14" s="361">
        <v>8</v>
      </c>
      <c r="E14" s="26">
        <v>10</v>
      </c>
      <c r="F14" s="83"/>
      <c r="G14" s="83"/>
      <c r="H14" s="26">
        <v>9</v>
      </c>
      <c r="I14" s="26"/>
      <c r="J14" s="24">
        <v>20</v>
      </c>
      <c r="K14" s="94"/>
      <c r="L14" s="407"/>
      <c r="M14" s="406"/>
      <c r="N14" s="253" t="s">
        <v>128</v>
      </c>
      <c r="O14" s="344">
        <v>24</v>
      </c>
      <c r="P14" s="345"/>
      <c r="Q14" s="369">
        <v>24</v>
      </c>
      <c r="R14" s="26">
        <v>28</v>
      </c>
      <c r="S14" s="83"/>
      <c r="T14" s="83"/>
      <c r="U14" s="26">
        <v>25</v>
      </c>
      <c r="V14" s="26"/>
      <c r="W14" s="346">
        <v>38</v>
      </c>
      <c r="X14" s="94"/>
    </row>
    <row r="15" spans="1:24" ht="24" customHeight="1">
      <c r="A15" s="253" t="s">
        <v>129</v>
      </c>
      <c r="B15" s="331">
        <v>28</v>
      </c>
      <c r="C15" s="345"/>
      <c r="D15" s="361"/>
      <c r="E15" s="26"/>
      <c r="F15" s="83"/>
      <c r="G15" s="83"/>
      <c r="H15" s="26">
        <v>19</v>
      </c>
      <c r="I15" s="346">
        <v>28</v>
      </c>
      <c r="J15" s="24">
        <v>20</v>
      </c>
      <c r="K15" s="94"/>
      <c r="L15" s="407"/>
      <c r="M15" s="406"/>
      <c r="N15" s="253" t="s">
        <v>129</v>
      </c>
      <c r="O15" s="344">
        <v>32</v>
      </c>
      <c r="P15" s="345"/>
      <c r="Q15" s="369"/>
      <c r="R15" s="26"/>
      <c r="S15" s="83"/>
      <c r="T15" s="83"/>
      <c r="U15" s="26">
        <v>25</v>
      </c>
      <c r="V15" s="26">
        <v>35</v>
      </c>
      <c r="W15" s="26">
        <v>27</v>
      </c>
      <c r="X15" s="94"/>
    </row>
    <row r="16" spans="1:24" ht="24" customHeight="1">
      <c r="A16" s="253" t="s">
        <v>130</v>
      </c>
      <c r="B16" s="344"/>
      <c r="C16" s="345"/>
      <c r="D16" s="361">
        <v>24</v>
      </c>
      <c r="E16" s="26"/>
      <c r="F16" s="83"/>
      <c r="G16" s="83"/>
      <c r="H16" s="26"/>
      <c r="I16" s="26"/>
      <c r="J16" s="24"/>
      <c r="K16" s="94"/>
      <c r="L16" s="407"/>
      <c r="M16" s="406"/>
      <c r="N16" s="253" t="s">
        <v>130</v>
      </c>
      <c r="O16" s="344"/>
      <c r="P16" s="345"/>
      <c r="Q16" s="370">
        <v>34</v>
      </c>
      <c r="R16" s="26"/>
      <c r="S16" s="83"/>
      <c r="T16" s="83"/>
      <c r="U16" s="26"/>
      <c r="V16" s="26"/>
      <c r="W16" s="26"/>
      <c r="X16" s="94"/>
    </row>
    <row r="17" spans="1:24" ht="24" customHeight="1">
      <c r="A17" s="253" t="s">
        <v>131</v>
      </c>
      <c r="B17" s="344"/>
      <c r="C17" s="345"/>
      <c r="D17" s="361"/>
      <c r="E17" s="26"/>
      <c r="F17" s="83"/>
      <c r="G17" s="83"/>
      <c r="H17" s="26"/>
      <c r="I17" s="26"/>
      <c r="J17" s="24"/>
      <c r="K17" s="94"/>
      <c r="L17" s="407"/>
      <c r="M17" s="406"/>
      <c r="N17" s="253" t="s">
        <v>131</v>
      </c>
      <c r="O17" s="344"/>
      <c r="P17" s="345"/>
      <c r="Q17" s="369"/>
      <c r="R17" s="26"/>
      <c r="S17" s="83"/>
      <c r="T17" s="83"/>
      <c r="U17" s="26"/>
      <c r="V17" s="26"/>
      <c r="W17" s="26"/>
      <c r="X17" s="94"/>
    </row>
    <row r="18" spans="1:24" ht="24" customHeight="1">
      <c r="A18" s="253" t="s">
        <v>132</v>
      </c>
      <c r="B18" s="344"/>
      <c r="C18" s="345"/>
      <c r="D18" s="361"/>
      <c r="E18" s="26"/>
      <c r="F18" s="83"/>
      <c r="G18" s="83"/>
      <c r="H18" s="26"/>
      <c r="I18" s="26"/>
      <c r="J18" s="24"/>
      <c r="K18" s="94"/>
      <c r="L18" s="407"/>
      <c r="M18" s="406"/>
      <c r="N18" s="253" t="s">
        <v>132</v>
      </c>
      <c r="O18" s="344"/>
      <c r="P18" s="345"/>
      <c r="Q18" s="369"/>
      <c r="R18" s="26"/>
      <c r="S18" s="83"/>
      <c r="T18" s="83"/>
      <c r="U18" s="26"/>
      <c r="V18" s="26"/>
      <c r="W18" s="26"/>
      <c r="X18" s="94"/>
    </row>
    <row r="19" spans="1:24" ht="24" customHeight="1">
      <c r="A19" s="253" t="s">
        <v>133</v>
      </c>
      <c r="B19" s="344"/>
      <c r="C19" s="345"/>
      <c r="D19" s="361"/>
      <c r="E19" s="26">
        <v>15</v>
      </c>
      <c r="F19" s="83"/>
      <c r="G19" s="83"/>
      <c r="H19" s="26">
        <v>13</v>
      </c>
      <c r="I19" s="26">
        <v>13</v>
      </c>
      <c r="J19" s="24"/>
      <c r="K19" s="94"/>
      <c r="L19" s="407"/>
      <c r="M19" s="406"/>
      <c r="N19" s="253" t="s">
        <v>133</v>
      </c>
      <c r="O19" s="344"/>
      <c r="P19" s="345"/>
      <c r="Q19" s="369"/>
      <c r="R19" s="346">
        <v>31</v>
      </c>
      <c r="S19" s="83"/>
      <c r="T19" s="83"/>
      <c r="U19" s="346">
        <v>33</v>
      </c>
      <c r="V19" s="26">
        <v>28</v>
      </c>
      <c r="W19" s="26"/>
      <c r="X19" s="94"/>
    </row>
    <row r="20" spans="1:24" ht="24" customHeight="1">
      <c r="A20" s="253" t="s">
        <v>134</v>
      </c>
      <c r="B20" s="344">
        <v>13</v>
      </c>
      <c r="C20" s="345">
        <v>18</v>
      </c>
      <c r="D20" s="361">
        <v>15</v>
      </c>
      <c r="E20" s="26">
        <v>18</v>
      </c>
      <c r="F20" s="83"/>
      <c r="G20" s="83"/>
      <c r="H20" s="26"/>
      <c r="I20" s="26"/>
      <c r="J20" s="24">
        <v>19</v>
      </c>
      <c r="K20" s="94"/>
      <c r="L20" s="407"/>
      <c r="M20" s="406"/>
      <c r="N20" s="253" t="s">
        <v>134</v>
      </c>
      <c r="O20" s="344">
        <v>21</v>
      </c>
      <c r="P20" s="346">
        <v>28</v>
      </c>
      <c r="Q20" s="369">
        <v>25</v>
      </c>
      <c r="R20" s="26">
        <v>30</v>
      </c>
      <c r="S20" s="83"/>
      <c r="T20" s="83"/>
      <c r="U20" s="26"/>
      <c r="V20" s="26"/>
      <c r="W20" s="26">
        <v>31</v>
      </c>
      <c r="X20" s="94"/>
    </row>
    <row r="21" spans="1:24" ht="24" customHeight="1">
      <c r="A21" s="253" t="s">
        <v>135</v>
      </c>
      <c r="B21" s="344"/>
      <c r="C21" s="345">
        <v>17</v>
      </c>
      <c r="D21" s="361"/>
      <c r="E21" s="26"/>
      <c r="F21" s="83"/>
      <c r="G21" s="83"/>
      <c r="H21" s="26"/>
      <c r="I21" s="26">
        <v>14</v>
      </c>
      <c r="J21" s="24"/>
      <c r="K21" s="94"/>
      <c r="L21" s="407"/>
      <c r="M21" s="406"/>
      <c r="N21" s="253" t="s">
        <v>135</v>
      </c>
      <c r="O21" s="344"/>
      <c r="P21" s="345">
        <v>28</v>
      </c>
      <c r="Q21" s="369"/>
      <c r="R21" s="26"/>
      <c r="S21" s="83"/>
      <c r="T21" s="83"/>
      <c r="U21" s="26"/>
      <c r="V21" s="26">
        <v>24</v>
      </c>
      <c r="W21" s="26"/>
      <c r="X21" s="94"/>
    </row>
    <row r="22" spans="1:24" ht="24" customHeight="1">
      <c r="A22" s="253" t="s">
        <v>136</v>
      </c>
      <c r="B22" s="344"/>
      <c r="C22" s="345"/>
      <c r="D22" s="361"/>
      <c r="E22" s="26"/>
      <c r="F22" s="83"/>
      <c r="G22" s="83"/>
      <c r="H22" s="26"/>
      <c r="I22" s="26"/>
      <c r="J22" s="341">
        <v>25</v>
      </c>
      <c r="K22" s="94"/>
      <c r="L22" s="407"/>
      <c r="M22" s="406"/>
      <c r="N22" s="253" t="s">
        <v>136</v>
      </c>
      <c r="O22" s="344"/>
      <c r="P22" s="345"/>
      <c r="Q22" s="369"/>
      <c r="R22" s="26"/>
      <c r="S22" s="83"/>
      <c r="T22" s="83"/>
      <c r="U22" s="26"/>
      <c r="V22" s="26"/>
      <c r="W22" s="26">
        <v>28</v>
      </c>
      <c r="X22" s="94"/>
    </row>
    <row r="23" spans="1:24" ht="24" customHeight="1">
      <c r="A23" s="253" t="s">
        <v>137</v>
      </c>
      <c r="B23" s="331">
        <v>33</v>
      </c>
      <c r="C23" s="345"/>
      <c r="D23" s="360">
        <v>27</v>
      </c>
      <c r="E23" s="26"/>
      <c r="F23" s="83"/>
      <c r="G23" s="83"/>
      <c r="H23" s="346">
        <v>30</v>
      </c>
      <c r="I23" s="346">
        <v>27</v>
      </c>
      <c r="J23" s="24"/>
      <c r="K23" s="94"/>
      <c r="L23" s="407"/>
      <c r="M23" s="406"/>
      <c r="N23" s="253" t="s">
        <v>137</v>
      </c>
      <c r="O23" s="344">
        <v>37</v>
      </c>
      <c r="P23" s="345"/>
      <c r="Q23" s="369">
        <v>32</v>
      </c>
      <c r="R23" s="26"/>
      <c r="S23" s="83"/>
      <c r="T23" s="83"/>
      <c r="U23" s="26">
        <v>35</v>
      </c>
      <c r="V23" s="26">
        <v>32</v>
      </c>
      <c r="W23" s="26"/>
      <c r="X23" s="94"/>
    </row>
    <row r="24" spans="1:24" ht="24" customHeight="1">
      <c r="A24" s="253" t="s">
        <v>138</v>
      </c>
      <c r="B24" s="344"/>
      <c r="C24" s="345"/>
      <c r="D24" s="361"/>
      <c r="E24" s="26"/>
      <c r="F24" s="83"/>
      <c r="G24" s="83"/>
      <c r="H24" s="26"/>
      <c r="I24" s="26"/>
      <c r="J24" s="24"/>
      <c r="K24" s="94"/>
      <c r="L24" s="407"/>
      <c r="M24" s="406"/>
      <c r="N24" s="253" t="s">
        <v>138</v>
      </c>
      <c r="O24" s="344"/>
      <c r="P24" s="345"/>
      <c r="Q24" s="369"/>
      <c r="R24" s="26"/>
      <c r="S24" s="83"/>
      <c r="T24" s="83"/>
      <c r="U24" s="26"/>
      <c r="V24" s="26"/>
      <c r="W24" s="26"/>
      <c r="X24" s="94"/>
    </row>
    <row r="25" spans="1:24" ht="24" customHeight="1">
      <c r="A25" s="253" t="s">
        <v>139</v>
      </c>
      <c r="B25" s="344"/>
      <c r="C25" s="345"/>
      <c r="D25" s="361"/>
      <c r="E25" s="26"/>
      <c r="F25" s="83"/>
      <c r="G25" s="83"/>
      <c r="H25" s="26"/>
      <c r="I25" s="26"/>
      <c r="J25" s="24"/>
      <c r="K25" s="94"/>
      <c r="L25" s="407"/>
      <c r="M25" s="406"/>
      <c r="N25" s="253" t="s">
        <v>139</v>
      </c>
      <c r="O25" s="344"/>
      <c r="P25" s="345"/>
      <c r="Q25" s="369"/>
      <c r="R25" s="26"/>
      <c r="S25" s="83"/>
      <c r="T25" s="83"/>
      <c r="U25" s="26"/>
      <c r="V25" s="26"/>
      <c r="W25" s="26"/>
      <c r="X25" s="94"/>
    </row>
    <row r="26" spans="1:24" ht="24" customHeight="1">
      <c r="A26" s="253" t="s">
        <v>140</v>
      </c>
      <c r="B26" s="344"/>
      <c r="C26" s="345"/>
      <c r="D26" s="361"/>
      <c r="E26" s="26"/>
      <c r="F26" s="83"/>
      <c r="G26" s="83"/>
      <c r="H26" s="26"/>
      <c r="I26" s="26"/>
      <c r="J26" s="24"/>
      <c r="K26" s="94"/>
      <c r="L26" s="407"/>
      <c r="M26" s="406"/>
      <c r="N26" s="253" t="s">
        <v>140</v>
      </c>
      <c r="O26" s="344"/>
      <c r="P26" s="345"/>
      <c r="Q26" s="369"/>
      <c r="R26" s="26"/>
      <c r="S26" s="83"/>
      <c r="T26" s="83"/>
      <c r="U26" s="26"/>
      <c r="V26" s="26"/>
      <c r="W26" s="26"/>
      <c r="X26" s="94"/>
    </row>
    <row r="27" spans="1:24" ht="24" customHeight="1">
      <c r="A27" s="253" t="s">
        <v>141</v>
      </c>
      <c r="B27" s="344">
        <v>12</v>
      </c>
      <c r="C27" s="345">
        <v>16</v>
      </c>
      <c r="D27" s="361"/>
      <c r="E27" s="26">
        <v>17</v>
      </c>
      <c r="F27" s="83"/>
      <c r="G27" s="83"/>
      <c r="H27" s="26"/>
      <c r="I27" s="26"/>
      <c r="J27" s="24">
        <v>18</v>
      </c>
      <c r="K27" s="94"/>
      <c r="L27" s="407"/>
      <c r="M27" s="406"/>
      <c r="N27" s="253" t="s">
        <v>141</v>
      </c>
      <c r="O27" s="344">
        <v>23</v>
      </c>
      <c r="P27" s="346">
        <v>30</v>
      </c>
      <c r="Q27" s="369"/>
      <c r="R27" s="346">
        <v>32</v>
      </c>
      <c r="S27" s="83"/>
      <c r="T27" s="83"/>
      <c r="U27" s="26"/>
      <c r="V27" s="26"/>
      <c r="W27" s="26">
        <v>32</v>
      </c>
      <c r="X27" s="94"/>
    </row>
    <row r="28" spans="1:24" ht="24" customHeight="1">
      <c r="A28" s="253" t="s">
        <v>142</v>
      </c>
      <c r="B28" s="344">
        <v>15</v>
      </c>
      <c r="C28" s="345"/>
      <c r="D28" s="361">
        <v>16</v>
      </c>
      <c r="E28" s="26">
        <v>18</v>
      </c>
      <c r="F28" s="83"/>
      <c r="G28" s="83"/>
      <c r="H28" s="26">
        <v>11</v>
      </c>
      <c r="I28" s="26">
        <v>20</v>
      </c>
      <c r="J28" s="24">
        <v>18</v>
      </c>
      <c r="K28" s="94"/>
      <c r="L28" s="407"/>
      <c r="M28" s="406"/>
      <c r="N28" s="253" t="s">
        <v>142</v>
      </c>
      <c r="O28" s="344">
        <v>25</v>
      </c>
      <c r="P28" s="345"/>
      <c r="Q28" s="369">
        <v>27</v>
      </c>
      <c r="R28" s="26">
        <v>30</v>
      </c>
      <c r="S28" s="83"/>
      <c r="T28" s="83"/>
      <c r="U28" s="26">
        <v>23</v>
      </c>
      <c r="V28" s="346">
        <v>33</v>
      </c>
      <c r="W28" s="26">
        <v>28</v>
      </c>
      <c r="X28" s="94"/>
    </row>
    <row r="29" spans="1:24" ht="24" customHeight="1">
      <c r="A29" s="253" t="s">
        <v>143</v>
      </c>
      <c r="B29" s="344"/>
      <c r="C29" s="345"/>
      <c r="D29" s="361"/>
      <c r="E29" s="26"/>
      <c r="F29" s="83"/>
      <c r="G29" s="83"/>
      <c r="H29" s="26"/>
      <c r="I29" s="26"/>
      <c r="J29" s="24"/>
      <c r="K29" s="94"/>
      <c r="L29" s="407"/>
      <c r="M29" s="406"/>
      <c r="N29" s="253" t="s">
        <v>143</v>
      </c>
      <c r="O29" s="344"/>
      <c r="P29" s="345"/>
      <c r="Q29" s="369"/>
      <c r="R29" s="26"/>
      <c r="S29" s="83"/>
      <c r="T29" s="83"/>
      <c r="U29" s="26"/>
      <c r="V29" s="26"/>
      <c r="W29" s="26"/>
      <c r="X29" s="94"/>
    </row>
    <row r="30" spans="1:24" ht="24" customHeight="1">
      <c r="A30" s="253" t="s">
        <v>144</v>
      </c>
      <c r="B30" s="344"/>
      <c r="C30" s="345"/>
      <c r="D30" s="361"/>
      <c r="E30" s="26"/>
      <c r="F30" s="83"/>
      <c r="G30" s="83"/>
      <c r="H30" s="26"/>
      <c r="I30" s="26"/>
      <c r="J30" s="24"/>
      <c r="K30" s="94"/>
      <c r="L30" s="407"/>
      <c r="M30" s="406"/>
      <c r="N30" s="253" t="s">
        <v>144</v>
      </c>
      <c r="O30" s="344"/>
      <c r="P30" s="345"/>
      <c r="Q30" s="369"/>
      <c r="R30" s="26"/>
      <c r="S30" s="83"/>
      <c r="T30" s="83"/>
      <c r="U30" s="26"/>
      <c r="V30" s="26"/>
      <c r="W30" s="26"/>
      <c r="X30" s="94"/>
    </row>
    <row r="31" spans="1:24" ht="24" customHeight="1">
      <c r="A31" s="253" t="s">
        <v>145</v>
      </c>
      <c r="B31" s="344"/>
      <c r="C31" s="345"/>
      <c r="D31" s="361"/>
      <c r="E31" s="26"/>
      <c r="F31" s="83"/>
      <c r="G31" s="83"/>
      <c r="H31" s="26"/>
      <c r="I31" s="26"/>
      <c r="J31" s="24"/>
      <c r="K31" s="94"/>
      <c r="L31" s="407"/>
      <c r="M31" s="406"/>
      <c r="N31" s="253" t="s">
        <v>145</v>
      </c>
      <c r="O31" s="344"/>
      <c r="P31" s="345"/>
      <c r="Q31" s="369"/>
      <c r="R31" s="26"/>
      <c r="S31" s="83"/>
      <c r="T31" s="83"/>
      <c r="U31" s="26"/>
      <c r="V31" s="26"/>
      <c r="W31" s="26"/>
      <c r="X31" s="94"/>
    </row>
    <row r="32" spans="1:24" ht="24" customHeight="1">
      <c r="A32" s="253" t="s">
        <v>146</v>
      </c>
      <c r="B32" s="344">
        <v>15</v>
      </c>
      <c r="C32" s="345">
        <v>14</v>
      </c>
      <c r="D32" s="361">
        <v>8</v>
      </c>
      <c r="E32" s="26">
        <v>9</v>
      </c>
      <c r="F32" s="83"/>
      <c r="G32" s="83"/>
      <c r="H32" s="26"/>
      <c r="I32" s="26">
        <v>10</v>
      </c>
      <c r="J32" s="24"/>
      <c r="K32" s="94"/>
      <c r="L32" s="407"/>
      <c r="M32" s="406"/>
      <c r="N32" s="253" t="s">
        <v>146</v>
      </c>
      <c r="O32" s="344">
        <v>29</v>
      </c>
      <c r="P32" s="346">
        <v>32</v>
      </c>
      <c r="Q32" s="369">
        <v>24</v>
      </c>
      <c r="R32" s="26">
        <v>24</v>
      </c>
      <c r="S32" s="83"/>
      <c r="T32" s="83"/>
      <c r="U32" s="26"/>
      <c r="V32" s="26">
        <v>24</v>
      </c>
      <c r="W32" s="26"/>
      <c r="X32" s="94"/>
    </row>
    <row r="33" spans="1:24" ht="24" customHeight="1">
      <c r="A33" s="253" t="s">
        <v>147</v>
      </c>
      <c r="B33" s="344"/>
      <c r="C33" s="345"/>
      <c r="D33" s="361"/>
      <c r="E33" s="26">
        <v>13</v>
      </c>
      <c r="F33" s="83"/>
      <c r="G33" s="83"/>
      <c r="H33" s="26">
        <v>18</v>
      </c>
      <c r="I33" s="26"/>
      <c r="J33" s="24"/>
      <c r="K33" s="94"/>
      <c r="L33" s="407"/>
      <c r="M33" s="406"/>
      <c r="N33" s="253" t="s">
        <v>147</v>
      </c>
      <c r="O33" s="344"/>
      <c r="P33" s="345"/>
      <c r="Q33" s="369"/>
      <c r="R33" s="346">
        <v>33</v>
      </c>
      <c r="S33" s="83"/>
      <c r="T33" s="83"/>
      <c r="U33" s="346">
        <v>40</v>
      </c>
      <c r="V33" s="26"/>
      <c r="W33" s="26"/>
      <c r="X33" s="94"/>
    </row>
    <row r="34" spans="1:24" ht="24" customHeight="1">
      <c r="A34" s="253" t="s">
        <v>421</v>
      </c>
      <c r="B34" s="344"/>
      <c r="C34" s="345"/>
      <c r="D34" s="361">
        <v>19</v>
      </c>
      <c r="E34" s="26"/>
      <c r="F34" s="83"/>
      <c r="G34" s="83"/>
      <c r="H34" s="26">
        <v>14</v>
      </c>
      <c r="I34" s="26"/>
      <c r="J34" s="24"/>
      <c r="K34" s="94"/>
      <c r="L34" s="407"/>
      <c r="M34" s="406"/>
      <c r="N34" s="253" t="s">
        <v>421</v>
      </c>
      <c r="O34" s="344"/>
      <c r="P34" s="345"/>
      <c r="Q34" s="370">
        <v>40</v>
      </c>
      <c r="R34" s="26"/>
      <c r="S34" s="83"/>
      <c r="T34" s="83"/>
      <c r="U34" s="346">
        <v>28</v>
      </c>
      <c r="V34" s="26"/>
      <c r="W34" s="26"/>
      <c r="X34" s="94"/>
    </row>
    <row r="35" spans="1:24" ht="24" customHeight="1">
      <c r="A35" s="253" t="s">
        <v>425</v>
      </c>
      <c r="B35" s="344"/>
      <c r="C35" s="345"/>
      <c r="D35" s="361">
        <v>9</v>
      </c>
      <c r="E35" s="26"/>
      <c r="F35" s="83"/>
      <c r="G35" s="83"/>
      <c r="H35" s="26"/>
      <c r="I35" s="26"/>
      <c r="J35" s="24">
        <v>7</v>
      </c>
      <c r="K35" s="94"/>
      <c r="L35" s="407"/>
      <c r="M35" s="406"/>
      <c r="N35" s="253" t="s">
        <v>425</v>
      </c>
      <c r="O35" s="344"/>
      <c r="P35" s="345"/>
      <c r="Q35" s="369">
        <v>21</v>
      </c>
      <c r="R35" s="26"/>
      <c r="S35" s="83"/>
      <c r="T35" s="83"/>
      <c r="U35" s="26"/>
      <c r="V35" s="26"/>
      <c r="W35" s="26">
        <v>21</v>
      </c>
      <c r="X35" s="94"/>
    </row>
    <row r="36" spans="1:24" ht="24" customHeight="1">
      <c r="A36" s="253" t="s">
        <v>426</v>
      </c>
      <c r="B36" s="344"/>
      <c r="C36" s="345"/>
      <c r="D36" s="361">
        <v>11</v>
      </c>
      <c r="E36" s="26"/>
      <c r="F36" s="83"/>
      <c r="G36" s="83"/>
      <c r="H36" s="26"/>
      <c r="I36" s="26"/>
      <c r="J36" s="24">
        <v>9</v>
      </c>
      <c r="K36" s="94"/>
      <c r="L36" s="407"/>
      <c r="M36" s="406"/>
      <c r="N36" s="253" t="s">
        <v>426</v>
      </c>
      <c r="O36" s="344"/>
      <c r="P36" s="345"/>
      <c r="Q36" s="370">
        <v>33</v>
      </c>
      <c r="R36" s="26"/>
      <c r="S36" s="83"/>
      <c r="T36" s="83"/>
      <c r="U36" s="26"/>
      <c r="V36" s="26"/>
      <c r="W36" s="346">
        <v>34</v>
      </c>
      <c r="X36" s="94"/>
    </row>
    <row r="37" spans="1:24" ht="24" customHeight="1">
      <c r="A37" s="253" t="s">
        <v>148</v>
      </c>
      <c r="B37" s="344"/>
      <c r="C37" s="345">
        <v>14</v>
      </c>
      <c r="D37" s="361">
        <v>14</v>
      </c>
      <c r="E37" s="26"/>
      <c r="F37" s="83"/>
      <c r="G37" s="83"/>
      <c r="H37" s="26">
        <v>16</v>
      </c>
      <c r="I37" s="26">
        <v>19</v>
      </c>
      <c r="J37" s="24">
        <v>20</v>
      </c>
      <c r="K37" s="94"/>
      <c r="L37" s="407"/>
      <c r="M37" s="406"/>
      <c r="N37" s="253" t="s">
        <v>148</v>
      </c>
      <c r="O37" s="344"/>
      <c r="P37" s="345">
        <v>25</v>
      </c>
      <c r="Q37" s="369">
        <v>25</v>
      </c>
      <c r="R37" s="26"/>
      <c r="S37" s="83"/>
      <c r="T37" s="83"/>
      <c r="U37" s="346">
        <v>29</v>
      </c>
      <c r="V37" s="346">
        <v>34</v>
      </c>
      <c r="W37" s="346">
        <v>35</v>
      </c>
      <c r="X37" s="94"/>
    </row>
    <row r="38" spans="1:24" ht="24" customHeight="1">
      <c r="A38" s="253" t="s">
        <v>149</v>
      </c>
      <c r="B38" s="344"/>
      <c r="C38" s="345"/>
      <c r="D38" s="361"/>
      <c r="E38" s="26"/>
      <c r="F38" s="83"/>
      <c r="G38" s="83"/>
      <c r="H38" s="26"/>
      <c r="I38" s="26"/>
      <c r="J38" s="24"/>
      <c r="K38" s="94"/>
      <c r="L38" s="407"/>
      <c r="M38" s="406"/>
      <c r="N38" s="253" t="s">
        <v>149</v>
      </c>
      <c r="O38" s="344"/>
      <c r="P38" s="345"/>
      <c r="Q38" s="369"/>
      <c r="R38" s="26"/>
      <c r="S38" s="83"/>
      <c r="T38" s="83"/>
      <c r="U38" s="26"/>
      <c r="V38" s="26"/>
      <c r="W38" s="26"/>
      <c r="X38" s="94"/>
    </row>
    <row r="39" spans="1:24" ht="24" customHeight="1">
      <c r="A39" s="253" t="s">
        <v>150</v>
      </c>
      <c r="B39" s="344"/>
      <c r="C39" s="345"/>
      <c r="D39" s="361"/>
      <c r="E39" s="26">
        <v>19</v>
      </c>
      <c r="F39" s="83"/>
      <c r="G39" s="83"/>
      <c r="H39" s="26"/>
      <c r="I39" s="26"/>
      <c r="J39" s="24">
        <v>14</v>
      </c>
      <c r="K39" s="94"/>
      <c r="L39" s="407"/>
      <c r="M39" s="406"/>
      <c r="N39" s="253" t="s">
        <v>150</v>
      </c>
      <c r="O39" s="344"/>
      <c r="P39" s="345"/>
      <c r="Q39" s="369"/>
      <c r="R39" s="26">
        <v>29</v>
      </c>
      <c r="S39" s="83"/>
      <c r="T39" s="83"/>
      <c r="U39" s="26"/>
      <c r="V39" s="26"/>
      <c r="W39" s="26">
        <v>24</v>
      </c>
      <c r="X39" s="94"/>
    </row>
    <row r="40" spans="1:24" ht="24" customHeight="1">
      <c r="A40" s="253" t="s">
        <v>151</v>
      </c>
      <c r="B40" s="344">
        <v>25</v>
      </c>
      <c r="C40" s="346">
        <v>22</v>
      </c>
      <c r="D40" s="361"/>
      <c r="E40" s="26">
        <v>19</v>
      </c>
      <c r="F40" s="83"/>
      <c r="G40" s="83"/>
      <c r="H40" s="26"/>
      <c r="I40" s="26"/>
      <c r="J40" s="24"/>
      <c r="K40" s="94"/>
      <c r="L40" s="407"/>
      <c r="M40" s="406"/>
      <c r="N40" s="253" t="s">
        <v>151</v>
      </c>
      <c r="O40" s="331">
        <v>35</v>
      </c>
      <c r="P40" s="345">
        <v>31</v>
      </c>
      <c r="Q40" s="369"/>
      <c r="R40" s="26">
        <v>31</v>
      </c>
      <c r="S40" s="83"/>
      <c r="T40" s="83"/>
      <c r="U40" s="26"/>
      <c r="V40" s="26"/>
      <c r="W40" s="26"/>
      <c r="X40" s="94"/>
    </row>
    <row r="41" spans="1:24" ht="24" customHeight="1">
      <c r="A41" s="253" t="s">
        <v>152</v>
      </c>
      <c r="B41" s="344"/>
      <c r="C41" s="345"/>
      <c r="D41" s="361"/>
      <c r="E41" s="26"/>
      <c r="F41" s="83"/>
      <c r="G41" s="83"/>
      <c r="H41" s="26"/>
      <c r="I41" s="26"/>
      <c r="J41" s="24"/>
      <c r="K41" s="94"/>
      <c r="L41" s="407"/>
      <c r="M41" s="406"/>
      <c r="N41" s="253" t="s">
        <v>152</v>
      </c>
      <c r="O41" s="344"/>
      <c r="P41" s="345"/>
      <c r="Q41" s="369"/>
      <c r="R41" s="26"/>
      <c r="S41" s="83"/>
      <c r="T41" s="83"/>
      <c r="U41" s="26"/>
      <c r="V41" s="26"/>
      <c r="W41" s="26"/>
      <c r="X41" s="94"/>
    </row>
    <row r="42" spans="1:24" ht="24" customHeight="1">
      <c r="A42" s="255" t="s">
        <v>153</v>
      </c>
      <c r="B42" s="344"/>
      <c r="C42" s="345"/>
      <c r="D42" s="361">
        <v>18</v>
      </c>
      <c r="E42" s="26"/>
      <c r="F42" s="83"/>
      <c r="G42" s="83"/>
      <c r="H42" s="26"/>
      <c r="I42" s="26"/>
      <c r="J42" s="24"/>
      <c r="K42" s="94"/>
      <c r="L42" s="407"/>
      <c r="M42" s="406"/>
      <c r="N42" s="255" t="s">
        <v>153</v>
      </c>
      <c r="O42" s="344"/>
      <c r="P42" s="345"/>
      <c r="Q42" s="369">
        <v>29</v>
      </c>
      <c r="R42" s="26"/>
      <c r="S42" s="83"/>
      <c r="T42" s="83"/>
      <c r="U42" s="26"/>
      <c r="V42" s="26"/>
      <c r="W42" s="26"/>
      <c r="X42" s="94"/>
    </row>
    <row r="43" spans="1:24" ht="24" customHeight="1">
      <c r="A43" s="253" t="s">
        <v>154</v>
      </c>
      <c r="B43" s="344"/>
      <c r="C43" s="345"/>
      <c r="D43" s="360">
        <v>26</v>
      </c>
      <c r="E43" s="26"/>
      <c r="F43" s="83"/>
      <c r="G43" s="83"/>
      <c r="H43" s="26"/>
      <c r="I43" s="26"/>
      <c r="J43" s="24"/>
      <c r="K43" s="94"/>
      <c r="L43" s="407"/>
      <c r="M43" s="406"/>
      <c r="N43" s="253" t="s">
        <v>154</v>
      </c>
      <c r="O43" s="344"/>
      <c r="P43" s="345"/>
      <c r="Q43" s="369">
        <v>30</v>
      </c>
      <c r="R43" s="26"/>
      <c r="S43" s="83"/>
      <c r="T43" s="83"/>
      <c r="U43" s="26"/>
      <c r="V43" s="26"/>
      <c r="W43" s="26"/>
      <c r="X43" s="94"/>
    </row>
    <row r="44" spans="1:24" ht="24" customHeight="1">
      <c r="A44" s="253" t="s">
        <v>155</v>
      </c>
      <c r="B44" s="344"/>
      <c r="C44" s="345"/>
      <c r="D44" s="361"/>
      <c r="E44" s="26"/>
      <c r="F44" s="83"/>
      <c r="G44" s="83"/>
      <c r="H44" s="26"/>
      <c r="I44" s="26">
        <v>20</v>
      </c>
      <c r="J44" s="24"/>
      <c r="K44" s="94"/>
      <c r="L44" s="407"/>
      <c r="M44" s="406"/>
      <c r="N44" s="253" t="s">
        <v>155</v>
      </c>
      <c r="O44" s="344"/>
      <c r="P44" s="345"/>
      <c r="Q44" s="369"/>
      <c r="R44" s="26"/>
      <c r="S44" s="83"/>
      <c r="T44" s="83"/>
      <c r="U44" s="26"/>
      <c r="V44" s="26">
        <v>30</v>
      </c>
      <c r="W44" s="26"/>
      <c r="X44" s="94"/>
    </row>
    <row r="45" spans="1:24" ht="24" customHeight="1">
      <c r="A45" s="253" t="s">
        <v>156</v>
      </c>
      <c r="B45" s="344"/>
      <c r="C45" s="345"/>
      <c r="D45" s="361"/>
      <c r="E45" s="26"/>
      <c r="F45" s="83"/>
      <c r="G45" s="83"/>
      <c r="H45" s="26"/>
      <c r="I45" s="26"/>
      <c r="J45" s="24"/>
      <c r="K45" s="94"/>
      <c r="L45" s="407"/>
      <c r="M45" s="406"/>
      <c r="N45" s="253" t="s">
        <v>156</v>
      </c>
      <c r="O45" s="344"/>
      <c r="P45" s="345"/>
      <c r="Q45" s="369"/>
      <c r="R45" s="26"/>
      <c r="S45" s="83"/>
      <c r="T45" s="83"/>
      <c r="U45" s="26"/>
      <c r="V45" s="26"/>
      <c r="W45" s="26"/>
      <c r="X45" s="94"/>
    </row>
    <row r="46" spans="1:24" ht="24" customHeight="1">
      <c r="A46" s="253" t="s">
        <v>157</v>
      </c>
      <c r="B46" s="344">
        <v>16</v>
      </c>
      <c r="C46" s="345">
        <v>13</v>
      </c>
      <c r="D46" s="361">
        <v>12</v>
      </c>
      <c r="E46" s="26">
        <v>18</v>
      </c>
      <c r="F46" s="83"/>
      <c r="G46" s="83"/>
      <c r="H46" s="26"/>
      <c r="I46" s="26"/>
      <c r="J46" s="24"/>
      <c r="K46" s="94"/>
      <c r="L46" s="407"/>
      <c r="M46" s="406"/>
      <c r="N46" s="253" t="s">
        <v>157</v>
      </c>
      <c r="O46" s="344">
        <v>28</v>
      </c>
      <c r="P46" s="345">
        <v>25</v>
      </c>
      <c r="Q46" s="369">
        <v>24</v>
      </c>
      <c r="R46" s="346">
        <v>32</v>
      </c>
      <c r="S46" s="83"/>
      <c r="T46" s="83"/>
      <c r="U46" s="26"/>
      <c r="V46" s="26"/>
      <c r="W46" s="26"/>
      <c r="X46" s="94"/>
    </row>
    <row r="47" spans="1:24" ht="24" customHeight="1">
      <c r="A47" s="253" t="s">
        <v>158</v>
      </c>
      <c r="B47" s="344">
        <v>24</v>
      </c>
      <c r="C47" s="345"/>
      <c r="D47" s="361">
        <v>20</v>
      </c>
      <c r="E47" s="26"/>
      <c r="F47" s="83"/>
      <c r="G47" s="83"/>
      <c r="H47" s="26"/>
      <c r="I47" s="26"/>
      <c r="J47" s="24"/>
      <c r="K47" s="94"/>
      <c r="L47" s="407"/>
      <c r="M47" s="406"/>
      <c r="N47" s="253" t="s">
        <v>158</v>
      </c>
      <c r="O47" s="331">
        <v>30</v>
      </c>
      <c r="P47" s="345"/>
      <c r="Q47" s="369">
        <v>29</v>
      </c>
      <c r="R47" s="26"/>
      <c r="S47" s="83"/>
      <c r="T47" s="83"/>
      <c r="U47" s="26"/>
      <c r="V47" s="26"/>
      <c r="W47" s="26"/>
      <c r="X47" s="94"/>
    </row>
    <row r="48" spans="1:24" ht="24" customHeight="1">
      <c r="A48" s="253" t="s">
        <v>159</v>
      </c>
      <c r="B48" s="344"/>
      <c r="C48" s="345"/>
      <c r="D48" s="361"/>
      <c r="E48" s="26"/>
      <c r="F48" s="83"/>
      <c r="G48" s="83"/>
      <c r="H48" s="26"/>
      <c r="I48" s="26"/>
      <c r="J48" s="24"/>
      <c r="K48" s="94"/>
      <c r="L48" s="407"/>
      <c r="M48" s="406"/>
      <c r="N48" s="253" t="s">
        <v>159</v>
      </c>
      <c r="O48" s="344"/>
      <c r="P48" s="345"/>
      <c r="Q48" s="369"/>
      <c r="R48" s="26"/>
      <c r="S48" s="83"/>
      <c r="T48" s="83"/>
      <c r="U48" s="26"/>
      <c r="V48" s="26"/>
      <c r="W48" s="26"/>
      <c r="X48" s="94"/>
    </row>
    <row r="49" spans="1:24" ht="24" customHeight="1">
      <c r="A49" s="253" t="s">
        <v>160</v>
      </c>
      <c r="B49" s="344"/>
      <c r="C49" s="345">
        <v>9</v>
      </c>
      <c r="D49" s="361"/>
      <c r="E49" s="26"/>
      <c r="F49" s="83"/>
      <c r="G49" s="83"/>
      <c r="H49" s="26"/>
      <c r="I49" s="26"/>
      <c r="J49" s="24"/>
      <c r="K49" s="94"/>
      <c r="L49" s="407"/>
      <c r="M49" s="406"/>
      <c r="N49" s="253" t="s">
        <v>160</v>
      </c>
      <c r="O49" s="344"/>
      <c r="P49" s="345">
        <v>22</v>
      </c>
      <c r="Q49" s="369"/>
      <c r="R49" s="26"/>
      <c r="S49" s="83"/>
      <c r="T49" s="83"/>
      <c r="U49" s="26"/>
      <c r="V49" s="26"/>
      <c r="W49" s="26"/>
      <c r="X49" s="94"/>
    </row>
    <row r="50" spans="1:24" ht="24" customHeight="1">
      <c r="A50" s="253" t="s">
        <v>161</v>
      </c>
      <c r="B50" s="344"/>
      <c r="C50" s="345"/>
      <c r="D50" s="361"/>
      <c r="E50" s="26"/>
      <c r="F50" s="83"/>
      <c r="G50" s="83"/>
      <c r="H50" s="26"/>
      <c r="I50" s="26"/>
      <c r="J50" s="24"/>
      <c r="K50" s="94"/>
      <c r="L50" s="407"/>
      <c r="M50" s="406"/>
      <c r="N50" s="253" t="s">
        <v>161</v>
      </c>
      <c r="O50" s="344"/>
      <c r="P50" s="345"/>
      <c r="Q50" s="369"/>
      <c r="R50" s="26"/>
      <c r="S50" s="83"/>
      <c r="T50" s="83"/>
      <c r="U50" s="26"/>
      <c r="V50" s="26"/>
      <c r="W50" s="26"/>
      <c r="X50" s="94"/>
    </row>
    <row r="51" spans="1:24" ht="24" customHeight="1">
      <c r="A51" s="253" t="s">
        <v>162</v>
      </c>
      <c r="B51" s="344">
        <v>23</v>
      </c>
      <c r="C51" s="345"/>
      <c r="D51" s="361"/>
      <c r="E51" s="26"/>
      <c r="F51" s="83"/>
      <c r="G51" s="83"/>
      <c r="H51" s="26"/>
      <c r="I51" s="26"/>
      <c r="J51" s="24"/>
      <c r="K51" s="94"/>
      <c r="L51" s="407"/>
      <c r="M51" s="406"/>
      <c r="N51" s="253" t="s">
        <v>162</v>
      </c>
      <c r="O51" s="331">
        <v>32</v>
      </c>
      <c r="P51" s="345"/>
      <c r="Q51" s="369"/>
      <c r="R51" s="26"/>
      <c r="S51" s="83"/>
      <c r="T51" s="83"/>
      <c r="U51" s="26"/>
      <c r="V51" s="26"/>
      <c r="W51" s="26"/>
      <c r="X51" s="94"/>
    </row>
    <row r="52" spans="1:24" ht="24" customHeight="1">
      <c r="A52" s="253" t="s">
        <v>438</v>
      </c>
      <c r="B52" s="344"/>
      <c r="C52" s="345"/>
      <c r="D52" s="361"/>
      <c r="E52" s="26">
        <v>4</v>
      </c>
      <c r="F52" s="83"/>
      <c r="G52" s="83"/>
      <c r="H52" s="26"/>
      <c r="I52" s="26"/>
      <c r="J52" s="24"/>
      <c r="K52" s="94"/>
      <c r="L52" s="407"/>
      <c r="M52" s="406"/>
      <c r="N52" s="253" t="s">
        <v>438</v>
      </c>
      <c r="O52" s="331"/>
      <c r="P52" s="345"/>
      <c r="Q52" s="369"/>
      <c r="R52" s="26">
        <v>22</v>
      </c>
      <c r="S52" s="83"/>
      <c r="T52" s="83"/>
      <c r="U52" s="26"/>
      <c r="V52" s="26"/>
      <c r="W52" s="26"/>
      <c r="X52" s="94"/>
    </row>
    <row r="53" spans="1:24" ht="24" customHeight="1">
      <c r="A53" s="253" t="s">
        <v>163</v>
      </c>
      <c r="B53" s="344">
        <v>10</v>
      </c>
      <c r="C53" s="345">
        <v>11</v>
      </c>
      <c r="D53" s="361"/>
      <c r="E53" s="26">
        <v>8</v>
      </c>
      <c r="F53" s="83"/>
      <c r="G53" s="83"/>
      <c r="H53" s="26">
        <v>11</v>
      </c>
      <c r="I53" s="26"/>
      <c r="J53" s="24">
        <v>6</v>
      </c>
      <c r="K53" s="94"/>
      <c r="L53" s="407"/>
      <c r="M53" s="406"/>
      <c r="N53" s="253" t="s">
        <v>163</v>
      </c>
      <c r="O53" s="344">
        <v>28</v>
      </c>
      <c r="P53" s="345">
        <v>26</v>
      </c>
      <c r="Q53" s="369"/>
      <c r="R53" s="26">
        <v>24</v>
      </c>
      <c r="S53" s="83"/>
      <c r="T53" s="83"/>
      <c r="U53" s="26">
        <v>27</v>
      </c>
      <c r="V53" s="26"/>
      <c r="W53" s="26">
        <v>24</v>
      </c>
      <c r="X53" s="94"/>
    </row>
    <row r="54" spans="1:24" ht="24" customHeight="1">
      <c r="A54" s="253" t="s">
        <v>164</v>
      </c>
      <c r="B54" s="344" t="s">
        <v>408</v>
      </c>
      <c r="C54" s="345"/>
      <c r="D54" s="361">
        <v>4</v>
      </c>
      <c r="E54" s="26">
        <v>7</v>
      </c>
      <c r="F54" s="83"/>
      <c r="G54" s="83"/>
      <c r="H54" s="26">
        <v>6</v>
      </c>
      <c r="I54" s="26">
        <v>7</v>
      </c>
      <c r="J54" s="24">
        <v>16</v>
      </c>
      <c r="K54" s="94"/>
      <c r="L54" s="407"/>
      <c r="M54" s="406"/>
      <c r="N54" s="253" t="s">
        <v>164</v>
      </c>
      <c r="O54" s="344" t="s">
        <v>408</v>
      </c>
      <c r="P54" s="345"/>
      <c r="Q54" s="369">
        <v>17</v>
      </c>
      <c r="R54" s="26">
        <v>23</v>
      </c>
      <c r="S54" s="83"/>
      <c r="T54" s="83"/>
      <c r="U54" s="26">
        <v>22</v>
      </c>
      <c r="V54" s="26">
        <v>24</v>
      </c>
      <c r="W54" s="346">
        <v>37</v>
      </c>
      <c r="X54" s="94"/>
    </row>
    <row r="55" spans="1:24" ht="24" customHeight="1">
      <c r="A55" s="253" t="s">
        <v>165</v>
      </c>
      <c r="B55" s="344">
        <v>26</v>
      </c>
      <c r="C55" s="346">
        <v>23</v>
      </c>
      <c r="D55" s="361">
        <v>19</v>
      </c>
      <c r="E55" s="346">
        <v>28</v>
      </c>
      <c r="F55" s="83"/>
      <c r="G55" s="83"/>
      <c r="H55" s="346">
        <v>20</v>
      </c>
      <c r="I55" s="26">
        <v>26</v>
      </c>
      <c r="J55" s="341">
        <v>23</v>
      </c>
      <c r="K55" s="94"/>
      <c r="L55" s="407"/>
      <c r="M55" s="406"/>
      <c r="N55" s="253" t="s">
        <v>165</v>
      </c>
      <c r="O55" s="331">
        <v>30</v>
      </c>
      <c r="P55" s="345">
        <v>28</v>
      </c>
      <c r="Q55" s="369">
        <v>24</v>
      </c>
      <c r="R55" s="26">
        <v>34</v>
      </c>
      <c r="S55" s="83"/>
      <c r="T55" s="83"/>
      <c r="U55" s="26">
        <v>25</v>
      </c>
      <c r="V55" s="346">
        <v>32</v>
      </c>
      <c r="W55" s="26">
        <v>28</v>
      </c>
      <c r="X55" s="94"/>
    </row>
    <row r="56" spans="1:24" ht="24" customHeight="1">
      <c r="A56" s="253" t="s">
        <v>424</v>
      </c>
      <c r="B56" s="344"/>
      <c r="C56" s="346"/>
      <c r="D56" s="361">
        <v>13</v>
      </c>
      <c r="E56" s="28"/>
      <c r="F56" s="83"/>
      <c r="G56" s="83"/>
      <c r="H56" s="26"/>
      <c r="I56" s="26"/>
      <c r="J56" s="24"/>
      <c r="K56" s="94"/>
      <c r="L56" s="407"/>
      <c r="M56" s="406"/>
      <c r="N56" s="253" t="s">
        <v>424</v>
      </c>
      <c r="O56" s="331"/>
      <c r="P56" s="345"/>
      <c r="Q56" s="369">
        <v>29</v>
      </c>
      <c r="R56" s="26"/>
      <c r="S56" s="83"/>
      <c r="T56" s="83"/>
      <c r="U56" s="26"/>
      <c r="V56" s="26"/>
      <c r="W56" s="26"/>
      <c r="X56" s="94"/>
    </row>
    <row r="57" spans="1:24" ht="24" customHeight="1">
      <c r="A57" s="253" t="s">
        <v>166</v>
      </c>
      <c r="B57" s="344"/>
      <c r="C57" s="345"/>
      <c r="D57" s="361"/>
      <c r="E57" s="26"/>
      <c r="F57" s="83"/>
      <c r="G57" s="83"/>
      <c r="H57" s="26"/>
      <c r="I57" s="26"/>
      <c r="J57" s="24"/>
      <c r="K57" s="94"/>
      <c r="L57" s="415"/>
      <c r="M57" s="406"/>
      <c r="N57" s="253" t="s">
        <v>166</v>
      </c>
      <c r="O57" s="344"/>
      <c r="P57" s="345"/>
      <c r="Q57" s="369"/>
      <c r="R57" s="26"/>
      <c r="S57" s="83"/>
      <c r="T57" s="83"/>
      <c r="U57" s="26"/>
      <c r="V57" s="26"/>
      <c r="W57" s="26"/>
      <c r="X57" s="94"/>
    </row>
    <row r="58" spans="1:24" ht="24" customHeight="1">
      <c r="A58" s="253" t="s">
        <v>167</v>
      </c>
      <c r="B58" s="344"/>
      <c r="C58" s="345"/>
      <c r="D58" s="361"/>
      <c r="E58" s="26">
        <v>15</v>
      </c>
      <c r="F58" s="83"/>
      <c r="G58" s="83"/>
      <c r="H58" s="26"/>
      <c r="I58" s="26"/>
      <c r="J58" s="24"/>
      <c r="K58" s="94"/>
      <c r="L58" s="415"/>
      <c r="M58" s="406"/>
      <c r="N58" s="253" t="s">
        <v>167</v>
      </c>
      <c r="O58" s="344"/>
      <c r="P58" s="345"/>
      <c r="Q58" s="369"/>
      <c r="R58" s="26">
        <v>26</v>
      </c>
      <c r="S58" s="83"/>
      <c r="T58" s="83"/>
      <c r="U58" s="26"/>
      <c r="V58" s="26"/>
      <c r="W58" s="26"/>
      <c r="X58" s="94"/>
    </row>
    <row r="59" spans="1:24" ht="24" customHeight="1">
      <c r="A59" s="253" t="s">
        <v>168</v>
      </c>
      <c r="B59" s="344"/>
      <c r="C59" s="345"/>
      <c r="D59" s="361"/>
      <c r="E59" s="26"/>
      <c r="F59" s="83"/>
      <c r="G59" s="83"/>
      <c r="H59" s="26"/>
      <c r="I59" s="26"/>
      <c r="J59" s="24"/>
      <c r="K59" s="94"/>
      <c r="L59" s="415"/>
      <c r="M59" s="406"/>
      <c r="N59" s="253" t="s">
        <v>168</v>
      </c>
      <c r="O59" s="344"/>
      <c r="P59" s="345"/>
      <c r="Q59" s="369"/>
      <c r="R59" s="26"/>
      <c r="S59" s="83"/>
      <c r="T59" s="83"/>
      <c r="U59" s="26"/>
      <c r="V59" s="26"/>
      <c r="W59" s="26"/>
      <c r="X59" s="94"/>
    </row>
    <row r="60" spans="1:24" ht="24" customHeight="1">
      <c r="A60" s="253" t="s">
        <v>169</v>
      </c>
      <c r="B60" s="344"/>
      <c r="C60" s="345"/>
      <c r="D60" s="361">
        <v>11</v>
      </c>
      <c r="E60" s="26"/>
      <c r="F60" s="83"/>
      <c r="G60" s="83"/>
      <c r="H60" s="26">
        <v>11</v>
      </c>
      <c r="I60" s="26">
        <v>12</v>
      </c>
      <c r="J60" s="24">
        <v>18</v>
      </c>
      <c r="K60" s="94"/>
      <c r="L60" s="407"/>
      <c r="M60" s="406"/>
      <c r="N60" s="253" t="s">
        <v>169</v>
      </c>
      <c r="O60" s="344"/>
      <c r="P60" s="345"/>
      <c r="Q60" s="369">
        <v>28</v>
      </c>
      <c r="R60" s="26"/>
      <c r="S60" s="83"/>
      <c r="T60" s="83"/>
      <c r="U60" s="26">
        <v>28</v>
      </c>
      <c r="V60" s="346">
        <v>32</v>
      </c>
      <c r="W60" s="346">
        <v>38</v>
      </c>
      <c r="X60" s="94"/>
    </row>
    <row r="61" spans="1:24" ht="24" customHeight="1">
      <c r="A61" s="253" t="s">
        <v>170</v>
      </c>
      <c r="B61" s="344"/>
      <c r="C61" s="345"/>
      <c r="D61" s="361"/>
      <c r="E61" s="26"/>
      <c r="F61" s="83"/>
      <c r="G61" s="83"/>
      <c r="H61" s="26"/>
      <c r="I61" s="26"/>
      <c r="J61" s="24"/>
      <c r="K61" s="94"/>
      <c r="L61" s="415"/>
      <c r="M61" s="406"/>
      <c r="N61" s="253" t="s">
        <v>170</v>
      </c>
      <c r="O61" s="344"/>
      <c r="P61" s="345"/>
      <c r="Q61" s="369"/>
      <c r="R61" s="26"/>
      <c r="S61" s="83"/>
      <c r="T61" s="83"/>
      <c r="U61" s="26"/>
      <c r="V61" s="26"/>
      <c r="W61" s="26"/>
      <c r="X61" s="94"/>
    </row>
    <row r="62" spans="1:24" ht="24" customHeight="1">
      <c r="A62" s="253" t="s">
        <v>171</v>
      </c>
      <c r="B62" s="344">
        <v>12</v>
      </c>
      <c r="C62" s="345">
        <v>12</v>
      </c>
      <c r="D62" s="361">
        <v>19</v>
      </c>
      <c r="E62" s="26"/>
      <c r="F62" s="83"/>
      <c r="G62" s="83"/>
      <c r="H62" s="26">
        <v>9</v>
      </c>
      <c r="I62" s="26">
        <v>17</v>
      </c>
      <c r="J62" s="24">
        <v>7</v>
      </c>
      <c r="K62" s="94"/>
      <c r="L62" s="407"/>
      <c r="M62" s="406"/>
      <c r="N62" s="253" t="s">
        <v>171</v>
      </c>
      <c r="O62" s="344">
        <v>25</v>
      </c>
      <c r="P62" s="346">
        <v>30</v>
      </c>
      <c r="Q62" s="370">
        <v>39</v>
      </c>
      <c r="R62" s="26"/>
      <c r="S62" s="83"/>
      <c r="T62" s="83"/>
      <c r="U62" s="26">
        <v>22</v>
      </c>
      <c r="V62" s="346">
        <v>35</v>
      </c>
      <c r="W62" s="26">
        <v>21</v>
      </c>
      <c r="X62" s="94"/>
    </row>
    <row r="63" spans="1:24" ht="24" customHeight="1">
      <c r="A63" s="253" t="s">
        <v>172</v>
      </c>
      <c r="B63" s="344"/>
      <c r="C63" s="345"/>
      <c r="D63" s="361"/>
      <c r="E63" s="26"/>
      <c r="F63" s="83"/>
      <c r="G63" s="83"/>
      <c r="H63" s="26"/>
      <c r="I63" s="26"/>
      <c r="J63" s="24"/>
      <c r="K63" s="94"/>
      <c r="L63" s="407"/>
      <c r="M63" s="406"/>
      <c r="N63" s="253" t="s">
        <v>172</v>
      </c>
      <c r="O63" s="344"/>
      <c r="P63" s="345"/>
      <c r="Q63" s="369"/>
      <c r="R63" s="26"/>
      <c r="S63" s="83"/>
      <c r="T63" s="83"/>
      <c r="U63" s="26"/>
      <c r="V63" s="26"/>
      <c r="W63" s="26"/>
      <c r="X63" s="94"/>
    </row>
    <row r="64" spans="1:24" ht="24" customHeight="1">
      <c r="A64" s="253" t="s">
        <v>173</v>
      </c>
      <c r="B64" s="344"/>
      <c r="C64" s="345"/>
      <c r="D64" s="361">
        <v>16</v>
      </c>
      <c r="E64" s="26"/>
      <c r="F64" s="83"/>
      <c r="G64" s="83"/>
      <c r="H64" s="26"/>
      <c r="I64" s="26"/>
      <c r="J64" s="24"/>
      <c r="K64" s="94"/>
      <c r="L64" s="415"/>
      <c r="M64" s="406"/>
      <c r="N64" s="253" t="s">
        <v>173</v>
      </c>
      <c r="O64" s="344"/>
      <c r="P64" s="345"/>
      <c r="Q64" s="369">
        <v>28</v>
      </c>
      <c r="R64" s="26"/>
      <c r="S64" s="83"/>
      <c r="T64" s="83"/>
      <c r="U64" s="26"/>
      <c r="V64" s="26"/>
      <c r="W64" s="26"/>
      <c r="X64" s="94"/>
    </row>
    <row r="65" spans="1:24" ht="24" customHeight="1">
      <c r="A65" s="253" t="s">
        <v>422</v>
      </c>
      <c r="B65" s="344"/>
      <c r="C65" s="345"/>
      <c r="D65" s="361">
        <v>18</v>
      </c>
      <c r="E65" s="26"/>
      <c r="F65" s="83"/>
      <c r="G65" s="83"/>
      <c r="H65" s="26"/>
      <c r="I65" s="26"/>
      <c r="J65" s="24"/>
      <c r="K65" s="94"/>
      <c r="L65" s="415"/>
      <c r="M65" s="406"/>
      <c r="N65" s="253" t="s">
        <v>422</v>
      </c>
      <c r="O65" s="344"/>
      <c r="P65" s="345"/>
      <c r="Q65" s="369">
        <v>30</v>
      </c>
      <c r="R65" s="26"/>
      <c r="S65" s="83"/>
      <c r="T65" s="83"/>
      <c r="U65" s="26"/>
      <c r="V65" s="26"/>
      <c r="W65" s="26"/>
      <c r="X65" s="94"/>
    </row>
    <row r="66" spans="1:24" ht="24" customHeight="1">
      <c r="A66" s="253" t="s">
        <v>174</v>
      </c>
      <c r="B66" s="344">
        <v>16</v>
      </c>
      <c r="C66" s="345">
        <v>13</v>
      </c>
      <c r="D66" s="361">
        <v>14</v>
      </c>
      <c r="E66" s="26">
        <v>10</v>
      </c>
      <c r="F66" s="83"/>
      <c r="G66" s="83"/>
      <c r="H66" s="26">
        <v>11</v>
      </c>
      <c r="I66" s="26"/>
      <c r="J66" s="24"/>
      <c r="K66" s="94"/>
      <c r="L66" s="407"/>
      <c r="M66" s="406"/>
      <c r="N66" s="253" t="s">
        <v>174</v>
      </c>
      <c r="O66" s="344">
        <v>28</v>
      </c>
      <c r="P66" s="346">
        <v>29</v>
      </c>
      <c r="Q66" s="369">
        <v>29</v>
      </c>
      <c r="R66" s="26">
        <v>26</v>
      </c>
      <c r="S66" s="83"/>
      <c r="T66" s="83"/>
      <c r="U66" s="346">
        <v>26</v>
      </c>
      <c r="V66" s="26"/>
      <c r="W66" s="26"/>
      <c r="X66" s="94"/>
    </row>
    <row r="67" spans="1:24" ht="24" customHeight="1">
      <c r="A67" s="253" t="s">
        <v>175</v>
      </c>
      <c r="B67" s="344"/>
      <c r="C67" s="345"/>
      <c r="D67" s="361"/>
      <c r="E67" s="26"/>
      <c r="F67" s="83"/>
      <c r="G67" s="83"/>
      <c r="H67" s="26"/>
      <c r="I67" s="26"/>
      <c r="J67" s="24"/>
      <c r="K67" s="94"/>
      <c r="L67" s="407"/>
      <c r="M67" s="406"/>
      <c r="N67" s="253" t="s">
        <v>175</v>
      </c>
      <c r="O67" s="344"/>
      <c r="P67" s="345"/>
      <c r="Q67" s="369"/>
      <c r="R67" s="26"/>
      <c r="S67" s="83"/>
      <c r="T67" s="83"/>
      <c r="U67" s="26"/>
      <c r="V67" s="26"/>
      <c r="W67" s="26"/>
      <c r="X67" s="94"/>
    </row>
    <row r="68" spans="1:24" ht="24" customHeight="1">
      <c r="A68" s="253" t="s">
        <v>176</v>
      </c>
      <c r="B68" s="344">
        <v>5</v>
      </c>
      <c r="C68" s="345">
        <v>6</v>
      </c>
      <c r="D68" s="361">
        <v>6</v>
      </c>
      <c r="E68" s="26">
        <v>15</v>
      </c>
      <c r="F68" s="83"/>
      <c r="G68" s="83"/>
      <c r="H68" s="26">
        <v>13</v>
      </c>
      <c r="I68" s="26"/>
      <c r="J68" s="24"/>
      <c r="K68" s="94"/>
      <c r="L68" s="407"/>
      <c r="M68" s="406"/>
      <c r="N68" s="253" t="s">
        <v>176</v>
      </c>
      <c r="O68" s="344">
        <v>15</v>
      </c>
      <c r="P68" s="345">
        <v>18</v>
      </c>
      <c r="Q68" s="369">
        <v>19</v>
      </c>
      <c r="R68" s="346">
        <v>31</v>
      </c>
      <c r="S68" s="83"/>
      <c r="T68" s="83"/>
      <c r="U68" s="346">
        <v>28</v>
      </c>
      <c r="V68" s="26"/>
      <c r="W68" s="26"/>
      <c r="X68" s="94"/>
    </row>
    <row r="69" spans="1:24" ht="24" customHeight="1">
      <c r="A69" s="253" t="s">
        <v>177</v>
      </c>
      <c r="B69" s="344">
        <v>17</v>
      </c>
      <c r="C69" s="345"/>
      <c r="D69" s="361"/>
      <c r="E69" s="26">
        <v>14</v>
      </c>
      <c r="F69" s="83"/>
      <c r="G69" s="83"/>
      <c r="H69" s="26"/>
      <c r="I69" s="26"/>
      <c r="J69" s="24">
        <v>17</v>
      </c>
      <c r="K69" s="94"/>
      <c r="L69" s="407"/>
      <c r="M69" s="406"/>
      <c r="N69" s="253" t="s">
        <v>177</v>
      </c>
      <c r="O69" s="331">
        <v>29</v>
      </c>
      <c r="P69" s="345"/>
      <c r="Q69" s="369"/>
      <c r="R69" s="26">
        <v>29</v>
      </c>
      <c r="S69" s="83"/>
      <c r="T69" s="83"/>
      <c r="U69" s="26"/>
      <c r="V69" s="26"/>
      <c r="W69" s="26">
        <v>33</v>
      </c>
      <c r="X69" s="94"/>
    </row>
    <row r="70" spans="1:24" ht="24" customHeight="1">
      <c r="A70" s="253" t="s">
        <v>178</v>
      </c>
      <c r="B70" s="344"/>
      <c r="C70" s="345"/>
      <c r="D70" s="361"/>
      <c r="E70" s="26"/>
      <c r="F70" s="83"/>
      <c r="G70" s="83"/>
      <c r="H70" s="26"/>
      <c r="I70" s="26"/>
      <c r="J70" s="24"/>
      <c r="K70" s="94"/>
      <c r="L70" s="407"/>
      <c r="M70" s="406"/>
      <c r="N70" s="253" t="s">
        <v>178</v>
      </c>
      <c r="O70" s="344"/>
      <c r="P70" s="345"/>
      <c r="Q70" s="369"/>
      <c r="R70" s="26"/>
      <c r="S70" s="83"/>
      <c r="T70" s="83"/>
      <c r="U70" s="26"/>
      <c r="V70" s="26"/>
      <c r="W70" s="26"/>
      <c r="X70" s="94"/>
    </row>
    <row r="71" spans="1:24" ht="24" customHeight="1">
      <c r="A71" s="250"/>
      <c r="B71" s="344"/>
      <c r="C71" s="345"/>
      <c r="D71" s="391"/>
      <c r="E71" s="34"/>
      <c r="F71" s="83"/>
      <c r="G71" s="83"/>
      <c r="H71" s="34"/>
      <c r="I71" s="34"/>
      <c r="J71" s="40"/>
      <c r="K71" s="94"/>
      <c r="L71" s="407"/>
      <c r="M71" s="406"/>
      <c r="N71" s="248"/>
      <c r="O71" s="351"/>
      <c r="P71" s="352"/>
      <c r="Q71" s="367"/>
      <c r="R71" s="35"/>
      <c r="S71" s="83"/>
      <c r="T71" s="84"/>
      <c r="U71" s="26"/>
      <c r="V71" s="26"/>
      <c r="W71" s="26"/>
      <c r="X71" s="94"/>
    </row>
    <row r="72" spans="1:24" ht="24" customHeight="1">
      <c r="A72" s="250"/>
      <c r="B72" s="347"/>
      <c r="C72" s="348"/>
      <c r="D72" s="392"/>
      <c r="E72" s="9"/>
      <c r="F72" s="80"/>
      <c r="G72" s="80"/>
      <c r="H72" s="9"/>
      <c r="I72" s="9"/>
      <c r="J72" s="8"/>
      <c r="K72" s="417"/>
      <c r="L72" s="406"/>
      <c r="M72" s="406"/>
      <c r="N72" s="416"/>
      <c r="O72" s="347"/>
      <c r="P72" s="348"/>
      <c r="Q72" s="367"/>
      <c r="R72" s="9"/>
      <c r="S72" s="85"/>
      <c r="T72" s="85"/>
      <c r="U72" s="36"/>
      <c r="V72" s="36"/>
      <c r="W72" s="36"/>
      <c r="X72" s="95"/>
    </row>
    <row r="73" spans="1:24" ht="24" customHeight="1">
      <c r="A73" s="250"/>
      <c r="B73" s="347"/>
      <c r="C73" s="348"/>
      <c r="D73" s="392"/>
      <c r="E73" s="9"/>
      <c r="F73" s="80"/>
      <c r="G73" s="80"/>
      <c r="H73" s="9"/>
      <c r="I73" s="9"/>
      <c r="J73" s="8"/>
      <c r="K73" s="417"/>
      <c r="L73" s="406"/>
      <c r="M73" s="406"/>
      <c r="N73" s="416"/>
      <c r="O73" s="347"/>
      <c r="P73" s="348"/>
      <c r="Q73" s="367"/>
      <c r="R73" s="9"/>
      <c r="S73" s="85"/>
      <c r="T73" s="85"/>
      <c r="U73" s="36"/>
      <c r="V73" s="36"/>
      <c r="W73" s="36"/>
      <c r="X73" s="95"/>
    </row>
    <row r="74" spans="1:24" ht="24" customHeight="1">
      <c r="A74" s="250"/>
      <c r="B74" s="347"/>
      <c r="C74" s="348"/>
      <c r="D74" s="392"/>
      <c r="E74" s="9"/>
      <c r="F74" s="80"/>
      <c r="G74" s="80"/>
      <c r="H74" s="9"/>
      <c r="I74" s="9"/>
      <c r="J74" s="8"/>
      <c r="K74" s="417"/>
      <c r="L74" s="406"/>
      <c r="M74" s="406"/>
      <c r="N74" s="416"/>
      <c r="O74" s="347"/>
      <c r="P74" s="348"/>
      <c r="Q74" s="367"/>
      <c r="R74" s="9"/>
      <c r="S74" s="85"/>
      <c r="T74" s="85"/>
      <c r="U74" s="36"/>
      <c r="V74" s="36"/>
      <c r="W74" s="36"/>
      <c r="X74" s="95"/>
    </row>
    <row r="75" spans="1:24" ht="24" customHeight="1">
      <c r="A75" s="250"/>
      <c r="B75" s="347"/>
      <c r="C75" s="348"/>
      <c r="D75" s="392"/>
      <c r="E75" s="9"/>
      <c r="F75" s="80"/>
      <c r="G75" s="80"/>
      <c r="H75" s="9"/>
      <c r="I75" s="9"/>
      <c r="J75" s="8"/>
      <c r="K75" s="417"/>
      <c r="L75" s="406"/>
      <c r="M75" s="406"/>
      <c r="N75" s="416"/>
      <c r="O75" s="347"/>
      <c r="P75" s="348"/>
      <c r="Q75" s="367"/>
      <c r="R75" s="9"/>
      <c r="S75" s="85"/>
      <c r="T75" s="85"/>
      <c r="U75" s="36"/>
      <c r="V75" s="36"/>
      <c r="W75" s="36"/>
      <c r="X75" s="95"/>
    </row>
    <row r="76" spans="1:24" ht="24" customHeight="1">
      <c r="A76" s="250"/>
      <c r="B76" s="347"/>
      <c r="C76" s="348"/>
      <c r="D76" s="392"/>
      <c r="E76" s="9"/>
      <c r="F76" s="80"/>
      <c r="G76" s="80"/>
      <c r="H76" s="9"/>
      <c r="I76" s="9"/>
      <c r="J76" s="8"/>
      <c r="K76" s="417"/>
      <c r="L76" s="406"/>
      <c r="M76" s="406"/>
      <c r="N76" s="416"/>
      <c r="O76" s="347"/>
      <c r="P76" s="348"/>
      <c r="Q76" s="367"/>
      <c r="R76" s="9"/>
      <c r="S76" s="85"/>
      <c r="T76" s="85"/>
      <c r="U76" s="36"/>
      <c r="V76" s="36"/>
      <c r="W76" s="36"/>
      <c r="X76" s="95"/>
    </row>
    <row r="77" spans="1:24" ht="24" customHeight="1" thickBot="1">
      <c r="A77" s="251"/>
      <c r="B77" s="349"/>
      <c r="C77" s="350"/>
      <c r="D77" s="393"/>
      <c r="E77" s="70"/>
      <c r="F77" s="418"/>
      <c r="G77" s="418"/>
      <c r="H77" s="70"/>
      <c r="I77" s="70"/>
      <c r="J77" s="419"/>
      <c r="K77" s="420"/>
      <c r="L77" s="406"/>
      <c r="M77" s="406"/>
      <c r="N77" s="421"/>
      <c r="O77" s="349"/>
      <c r="P77" s="350"/>
      <c r="Q77" s="422"/>
      <c r="R77" s="70"/>
      <c r="S77" s="86"/>
      <c r="T77" s="86"/>
      <c r="U77" s="38"/>
      <c r="V77" s="38"/>
      <c r="W77" s="38"/>
      <c r="X77" s="96"/>
    </row>
    <row r="78" ht="15.75" thickTop="1"/>
  </sheetData>
  <sheetProtection password="C429" sheet="1"/>
  <mergeCells count="20">
    <mergeCell ref="W2:W4"/>
    <mergeCell ref="X2:X4"/>
    <mergeCell ref="Q2:Q4"/>
    <mergeCell ref="R2:R4"/>
    <mergeCell ref="S2:S4"/>
    <mergeCell ref="T2:T4"/>
    <mergeCell ref="U2:U4"/>
    <mergeCell ref="V2:V4"/>
    <mergeCell ref="H2:H4"/>
    <mergeCell ref="I2:I4"/>
    <mergeCell ref="J2:J4"/>
    <mergeCell ref="K2:K4"/>
    <mergeCell ref="O2:O4"/>
    <mergeCell ref="P2:P4"/>
    <mergeCell ref="B2:B4"/>
    <mergeCell ref="C2:C4"/>
    <mergeCell ref="D2:D4"/>
    <mergeCell ref="E2:E4"/>
    <mergeCell ref="F2:F4"/>
    <mergeCell ref="G2:G4"/>
  </mergeCells>
  <conditionalFormatting sqref="O7:X7">
    <cfRule type="cellIs" priority="2" dxfId="112" operator="lessThan" stopIfTrue="1">
      <formula>1</formula>
    </cfRule>
  </conditionalFormatting>
  <conditionalFormatting sqref="O9:X9">
    <cfRule type="cellIs" priority="1" dxfId="1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="85" zoomScaleNormal="85" zoomScalePageLayoutView="0" workbookViewId="0" topLeftCell="A1">
      <selection activeCell="K27" sqref="K27"/>
    </sheetView>
  </sheetViews>
  <sheetFormatPr defaultColWidth="11.421875" defaultRowHeight="15"/>
  <cols>
    <col min="1" max="1" width="30.140625" style="1" bestFit="1" customWidth="1"/>
    <col min="2" max="3" width="9.7109375" style="3" customWidth="1"/>
    <col min="4" max="7" width="9.7109375" style="79" customWidth="1"/>
    <col min="8" max="10" width="9.7109375" style="3" customWidth="1"/>
    <col min="11" max="11" width="9.7109375" style="79" customWidth="1"/>
    <col min="12" max="13" width="4.7109375" style="3" customWidth="1"/>
    <col min="14" max="14" width="30.140625" style="3" customWidth="1"/>
    <col min="15" max="16" width="9.7109375" style="3" customWidth="1"/>
    <col min="17" max="20" width="9.7109375" style="79" customWidth="1"/>
    <col min="21" max="23" width="9.7109375" style="3" customWidth="1"/>
    <col min="24" max="24" width="9.7109375" style="79" customWidth="1"/>
    <col min="25" max="25" width="11.421875" style="3" customWidth="1"/>
    <col min="26" max="16384" width="11.421875" style="3" customWidth="1"/>
  </cols>
  <sheetData>
    <row r="1" spans="14:22" ht="13.5" thickBot="1">
      <c r="N1" s="1"/>
      <c r="O1" s="1"/>
      <c r="P1" s="2"/>
      <c r="U1" s="2"/>
      <c r="V1" s="2"/>
    </row>
    <row r="2" spans="1:24" ht="141" customHeight="1" thickTop="1">
      <c r="A2" s="537"/>
      <c r="B2" s="678" t="s">
        <v>380</v>
      </c>
      <c r="C2" s="681" t="s">
        <v>381</v>
      </c>
      <c r="D2" s="684" t="s">
        <v>364</v>
      </c>
      <c r="E2" s="684" t="s">
        <v>382</v>
      </c>
      <c r="F2" s="684" t="s">
        <v>377</v>
      </c>
      <c r="G2" s="684" t="s">
        <v>383</v>
      </c>
      <c r="H2" s="681" t="s">
        <v>379</v>
      </c>
      <c r="I2" s="681" t="s">
        <v>371</v>
      </c>
      <c r="J2" s="681" t="s">
        <v>384</v>
      </c>
      <c r="K2" s="687" t="s">
        <v>385</v>
      </c>
      <c r="L2" s="4"/>
      <c r="N2" s="537"/>
      <c r="O2" s="678" t="s">
        <v>380</v>
      </c>
      <c r="P2" s="681" t="s">
        <v>381</v>
      </c>
      <c r="Q2" s="684" t="s">
        <v>364</v>
      </c>
      <c r="R2" s="684" t="s">
        <v>382</v>
      </c>
      <c r="S2" s="684" t="s">
        <v>377</v>
      </c>
      <c r="T2" s="684" t="s">
        <v>383</v>
      </c>
      <c r="U2" s="681" t="s">
        <v>379</v>
      </c>
      <c r="V2" s="681" t="s">
        <v>371</v>
      </c>
      <c r="W2" s="681" t="s">
        <v>384</v>
      </c>
      <c r="X2" s="687" t="s">
        <v>385</v>
      </c>
    </row>
    <row r="3" spans="1:24" ht="33.75" customHeight="1">
      <c r="A3" s="551" t="s">
        <v>329</v>
      </c>
      <c r="B3" s="679"/>
      <c r="C3" s="682"/>
      <c r="D3" s="685"/>
      <c r="E3" s="685"/>
      <c r="F3" s="685"/>
      <c r="G3" s="685"/>
      <c r="H3" s="682"/>
      <c r="I3" s="682"/>
      <c r="J3" s="682"/>
      <c r="K3" s="688"/>
      <c r="L3" s="4"/>
      <c r="N3" s="546" t="s">
        <v>329</v>
      </c>
      <c r="O3" s="679"/>
      <c r="P3" s="682"/>
      <c r="Q3" s="685"/>
      <c r="R3" s="685"/>
      <c r="S3" s="685"/>
      <c r="T3" s="685"/>
      <c r="U3" s="682"/>
      <c r="V3" s="682"/>
      <c r="W3" s="682"/>
      <c r="X3" s="688"/>
    </row>
    <row r="4" spans="1:24" ht="35.25" customHeight="1" thickBot="1">
      <c r="A4" s="553" t="s">
        <v>462</v>
      </c>
      <c r="B4" s="680"/>
      <c r="C4" s="683"/>
      <c r="D4" s="686"/>
      <c r="E4" s="686"/>
      <c r="F4" s="686"/>
      <c r="G4" s="686"/>
      <c r="H4" s="683"/>
      <c r="I4" s="683"/>
      <c r="J4" s="683"/>
      <c r="K4" s="689"/>
      <c r="L4" s="4"/>
      <c r="N4" s="547" t="s">
        <v>464</v>
      </c>
      <c r="O4" s="679"/>
      <c r="P4" s="682"/>
      <c r="Q4" s="685"/>
      <c r="R4" s="685"/>
      <c r="S4" s="685"/>
      <c r="T4" s="685"/>
      <c r="U4" s="682"/>
      <c r="V4" s="682"/>
      <c r="W4" s="682"/>
      <c r="X4" s="688"/>
    </row>
    <row r="5" spans="1:24" ht="16.5" thickTop="1">
      <c r="A5" s="5" t="s">
        <v>10</v>
      </c>
      <c r="B5" s="223">
        <f>Dates!C7</f>
        <v>4</v>
      </c>
      <c r="C5" s="190">
        <v>5</v>
      </c>
      <c r="D5" s="191">
        <f>Dates!C11</f>
        <v>8</v>
      </c>
      <c r="E5" s="191">
        <f>Dates!C17</f>
        <v>14</v>
      </c>
      <c r="F5" s="191">
        <f>Dates!C19</f>
        <v>16</v>
      </c>
      <c r="G5" s="230">
        <v>19</v>
      </c>
      <c r="H5" s="190">
        <f>Dates!C24</f>
        <v>22</v>
      </c>
      <c r="I5" s="190">
        <f>Dates!C28</f>
        <v>26</v>
      </c>
      <c r="J5" s="189">
        <f>Dates!C30</f>
        <v>28</v>
      </c>
      <c r="K5" s="193">
        <f>Dates!C33</f>
        <v>29</v>
      </c>
      <c r="L5" s="6"/>
      <c r="N5" s="5" t="s">
        <v>10</v>
      </c>
      <c r="O5" s="224">
        <f aca="true" t="shared" si="0" ref="O5:S6">B5</f>
        <v>4</v>
      </c>
      <c r="P5" s="211">
        <f t="shared" si="0"/>
        <v>5</v>
      </c>
      <c r="Q5" s="210">
        <f t="shared" si="0"/>
        <v>8</v>
      </c>
      <c r="R5" s="210">
        <f t="shared" si="0"/>
        <v>14</v>
      </c>
      <c r="S5" s="210">
        <f t="shared" si="0"/>
        <v>16</v>
      </c>
      <c r="T5" s="210">
        <f aca="true" t="shared" si="1" ref="T5:X6">G5</f>
        <v>19</v>
      </c>
      <c r="U5" s="211">
        <f t="shared" si="1"/>
        <v>22</v>
      </c>
      <c r="V5" s="211">
        <f t="shared" si="1"/>
        <v>26</v>
      </c>
      <c r="W5" s="211">
        <f t="shared" si="1"/>
        <v>28</v>
      </c>
      <c r="X5" s="213">
        <f t="shared" si="1"/>
        <v>29</v>
      </c>
    </row>
    <row r="6" spans="1:24" ht="15.75">
      <c r="A6" s="7" t="s">
        <v>11</v>
      </c>
      <c r="B6" s="219">
        <f>Dates!E7</f>
        <v>41746</v>
      </c>
      <c r="C6" s="220">
        <f>Dates!W17</f>
        <v>41753</v>
      </c>
      <c r="D6" s="198">
        <f>Dates!E11</f>
        <v>41765</v>
      </c>
      <c r="E6" s="198">
        <f>Dates!E17</f>
        <v>41786</v>
      </c>
      <c r="F6" s="198">
        <f>Dates!E19</f>
        <v>41792</v>
      </c>
      <c r="G6" s="577">
        <f>Dates!E31</f>
        <v>41905</v>
      </c>
      <c r="H6" s="195">
        <f>Dates!E24</f>
        <v>41806</v>
      </c>
      <c r="I6" s="195">
        <f>Dates!E28</f>
        <v>41816</v>
      </c>
      <c r="J6" s="195">
        <f>Dates!E30</f>
        <v>41900</v>
      </c>
      <c r="K6" s="200">
        <f>Dates!E33</f>
        <v>41907</v>
      </c>
      <c r="L6" s="13"/>
      <c r="N6" s="7" t="s">
        <v>11</v>
      </c>
      <c r="O6" s="219">
        <f t="shared" si="0"/>
        <v>41746</v>
      </c>
      <c r="P6" s="195">
        <f t="shared" si="0"/>
        <v>41753</v>
      </c>
      <c r="Q6" s="214">
        <f t="shared" si="0"/>
        <v>41765</v>
      </c>
      <c r="R6" s="214">
        <f t="shared" si="0"/>
        <v>41786</v>
      </c>
      <c r="S6" s="214">
        <f t="shared" si="0"/>
        <v>41792</v>
      </c>
      <c r="T6" s="214">
        <f t="shared" si="1"/>
        <v>41905</v>
      </c>
      <c r="U6" s="195">
        <f t="shared" si="1"/>
        <v>41806</v>
      </c>
      <c r="V6" s="195">
        <f t="shared" si="1"/>
        <v>41816</v>
      </c>
      <c r="W6" s="195">
        <f t="shared" si="1"/>
        <v>41900</v>
      </c>
      <c r="X6" s="216">
        <f t="shared" si="1"/>
        <v>41907</v>
      </c>
    </row>
    <row r="7" spans="1:24" ht="18">
      <c r="A7" s="7" t="s">
        <v>12</v>
      </c>
      <c r="B7" s="97">
        <v>17</v>
      </c>
      <c r="C7" s="10">
        <v>15</v>
      </c>
      <c r="D7" s="87">
        <v>11</v>
      </c>
      <c r="E7" s="87">
        <v>11</v>
      </c>
      <c r="F7" s="87">
        <v>12</v>
      </c>
      <c r="G7" s="87"/>
      <c r="H7" s="9"/>
      <c r="I7" s="9"/>
      <c r="J7" s="9"/>
      <c r="K7" s="98"/>
      <c r="L7" s="13"/>
      <c r="N7" s="7" t="s">
        <v>12</v>
      </c>
      <c r="O7" s="244">
        <f>B7</f>
        <v>17</v>
      </c>
      <c r="P7" s="15">
        <f>C7</f>
        <v>15</v>
      </c>
      <c r="Q7" s="147"/>
      <c r="R7" s="147">
        <v>11</v>
      </c>
      <c r="S7" s="147">
        <f aca="true" t="shared" si="2" ref="S7:X7">F7</f>
        <v>12</v>
      </c>
      <c r="T7" s="147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205">
        <f t="shared" si="2"/>
        <v>0</v>
      </c>
    </row>
    <row r="8" spans="1:24" ht="18">
      <c r="A8" s="7" t="s">
        <v>13</v>
      </c>
      <c r="B8" s="97">
        <v>50</v>
      </c>
      <c r="C8" s="10">
        <f>C31+C34</f>
        <v>53</v>
      </c>
      <c r="D8" s="87">
        <f>D18+D31</f>
        <v>37</v>
      </c>
      <c r="E8" s="87">
        <f>E31+E34</f>
        <v>43</v>
      </c>
      <c r="F8" s="87">
        <f>F31+F34</f>
        <v>43</v>
      </c>
      <c r="G8" s="87"/>
      <c r="H8" s="9"/>
      <c r="I8" s="9"/>
      <c r="J8" s="9"/>
      <c r="K8" s="98"/>
      <c r="L8" s="17"/>
      <c r="N8" s="7" t="s">
        <v>13</v>
      </c>
      <c r="O8" s="97">
        <f>O12+O22+O27+O35+O42</f>
        <v>165</v>
      </c>
      <c r="P8" s="9">
        <f>P22+P26+P27+P29+P42</f>
        <v>172</v>
      </c>
      <c r="Q8" s="80">
        <f>Q13+Q20+Q34+Q41+Q42</f>
        <v>126</v>
      </c>
      <c r="R8" s="80">
        <f>R27+R36+R42+R45+R49</f>
        <v>141</v>
      </c>
      <c r="S8" s="149">
        <f>S17+S23+S27+S33+S49</f>
        <v>145</v>
      </c>
      <c r="T8" s="87"/>
      <c r="U8" s="12"/>
      <c r="V8" s="12"/>
      <c r="W8" s="12"/>
      <c r="X8" s="98"/>
    </row>
    <row r="9" spans="1:24" ht="18.75" thickBot="1">
      <c r="A9" s="18" t="s">
        <v>342</v>
      </c>
      <c r="B9" s="99" t="s">
        <v>409</v>
      </c>
      <c r="C9" s="20" t="s">
        <v>409</v>
      </c>
      <c r="D9" s="81" t="s">
        <v>409</v>
      </c>
      <c r="E9" s="81" t="s">
        <v>409</v>
      </c>
      <c r="F9" s="81" t="s">
        <v>409</v>
      </c>
      <c r="G9" s="81"/>
      <c r="H9" s="20"/>
      <c r="I9" s="20"/>
      <c r="J9" s="20"/>
      <c r="K9" s="92"/>
      <c r="L9" s="21"/>
      <c r="N9" s="18" t="s">
        <v>342</v>
      </c>
      <c r="O9" s="260" t="str">
        <f>B9</f>
        <v>oui</v>
      </c>
      <c r="P9" s="261" t="str">
        <f>C9</f>
        <v>oui</v>
      </c>
      <c r="Q9" s="257" t="str">
        <f>D9</f>
        <v>oui</v>
      </c>
      <c r="R9" s="257" t="s">
        <v>409</v>
      </c>
      <c r="S9" s="257" t="str">
        <f aca="true" t="shared" si="3" ref="S9:X9">F9</f>
        <v>oui</v>
      </c>
      <c r="T9" s="257">
        <f t="shared" si="3"/>
        <v>0</v>
      </c>
      <c r="U9" s="261">
        <f t="shared" si="3"/>
        <v>0</v>
      </c>
      <c r="V9" s="261">
        <f t="shared" si="3"/>
        <v>0</v>
      </c>
      <c r="W9" s="261">
        <f t="shared" si="3"/>
        <v>0</v>
      </c>
      <c r="X9" s="259">
        <f t="shared" si="3"/>
        <v>0</v>
      </c>
    </row>
    <row r="10" spans="1:24" ht="24" customHeight="1" thickTop="1">
      <c r="A10" s="245" t="s">
        <v>179</v>
      </c>
      <c r="B10" s="48"/>
      <c r="C10" s="32"/>
      <c r="D10" s="82"/>
      <c r="E10" s="82"/>
      <c r="F10" s="82"/>
      <c r="G10" s="82"/>
      <c r="H10" s="32"/>
      <c r="I10" s="32"/>
      <c r="J10" s="32"/>
      <c r="K10" s="93"/>
      <c r="L10" s="396"/>
      <c r="M10" s="397"/>
      <c r="N10" s="245" t="s">
        <v>179</v>
      </c>
      <c r="O10" s="48"/>
      <c r="P10" s="32"/>
      <c r="Q10" s="82"/>
      <c r="R10" s="82"/>
      <c r="S10" s="82"/>
      <c r="T10" s="82"/>
      <c r="U10" s="33"/>
      <c r="V10" s="33"/>
      <c r="W10" s="33"/>
      <c r="X10" s="93"/>
    </row>
    <row r="11" spans="1:24" ht="24" customHeight="1">
      <c r="A11" s="246" t="s">
        <v>180</v>
      </c>
      <c r="B11" s="49"/>
      <c r="C11" s="26"/>
      <c r="D11" s="83"/>
      <c r="E11" s="83"/>
      <c r="F11" s="83"/>
      <c r="G11" s="83"/>
      <c r="H11" s="26"/>
      <c r="I11" s="26"/>
      <c r="J11" s="26"/>
      <c r="K11" s="94"/>
      <c r="L11" s="396"/>
      <c r="M11" s="397"/>
      <c r="N11" s="246" t="s">
        <v>180</v>
      </c>
      <c r="O11" s="49"/>
      <c r="P11" s="26"/>
      <c r="Q11" s="83"/>
      <c r="R11" s="83"/>
      <c r="S11" s="83"/>
      <c r="T11" s="83"/>
      <c r="U11" s="25"/>
      <c r="V11" s="25"/>
      <c r="W11" s="25"/>
      <c r="X11" s="94"/>
    </row>
    <row r="12" spans="1:24" ht="24" customHeight="1">
      <c r="A12" s="246" t="s">
        <v>181</v>
      </c>
      <c r="B12" s="49">
        <v>17</v>
      </c>
      <c r="C12" s="26">
        <v>8</v>
      </c>
      <c r="D12" s="83"/>
      <c r="E12" s="83"/>
      <c r="F12" s="83"/>
      <c r="G12" s="83"/>
      <c r="H12" s="26"/>
      <c r="I12" s="26"/>
      <c r="J12" s="26"/>
      <c r="K12" s="94"/>
      <c r="L12" s="396"/>
      <c r="M12" s="397"/>
      <c r="N12" s="246" t="s">
        <v>181</v>
      </c>
      <c r="O12" s="331">
        <v>37</v>
      </c>
      <c r="P12" s="26">
        <v>22</v>
      </c>
      <c r="Q12" s="83"/>
      <c r="R12" s="83"/>
      <c r="S12" s="83"/>
      <c r="T12" s="83"/>
      <c r="U12" s="25"/>
      <c r="V12" s="25"/>
      <c r="W12" s="25"/>
      <c r="X12" s="94"/>
    </row>
    <row r="13" spans="1:24" ht="24" customHeight="1">
      <c r="A13" s="246" t="s">
        <v>182</v>
      </c>
      <c r="B13" s="49">
        <v>15</v>
      </c>
      <c r="C13" s="26"/>
      <c r="D13" s="83">
        <v>12</v>
      </c>
      <c r="E13" s="83">
        <v>9</v>
      </c>
      <c r="F13" s="83">
        <v>11</v>
      </c>
      <c r="G13" s="83"/>
      <c r="H13" s="26"/>
      <c r="I13" s="26"/>
      <c r="J13" s="26"/>
      <c r="K13" s="94"/>
      <c r="L13" s="396"/>
      <c r="M13" s="397"/>
      <c r="N13" s="246" t="s">
        <v>182</v>
      </c>
      <c r="O13" s="49">
        <v>28</v>
      </c>
      <c r="P13" s="26"/>
      <c r="Q13" s="346">
        <v>25</v>
      </c>
      <c r="R13" s="83">
        <v>20</v>
      </c>
      <c r="S13" s="83">
        <v>22</v>
      </c>
      <c r="T13" s="83"/>
      <c r="U13" s="25"/>
      <c r="V13" s="28"/>
      <c r="W13" s="25"/>
      <c r="X13" s="94"/>
    </row>
    <row r="14" spans="1:24" ht="24" customHeight="1">
      <c r="A14" s="246" t="s">
        <v>183</v>
      </c>
      <c r="B14" s="49">
        <v>9</v>
      </c>
      <c r="C14" s="26"/>
      <c r="D14" s="83"/>
      <c r="E14" s="83"/>
      <c r="F14" s="83"/>
      <c r="G14" s="83"/>
      <c r="H14" s="26"/>
      <c r="I14" s="26"/>
      <c r="J14" s="26"/>
      <c r="K14" s="94"/>
      <c r="L14" s="396"/>
      <c r="M14" s="397"/>
      <c r="N14" s="246" t="s">
        <v>183</v>
      </c>
      <c r="O14" s="49">
        <v>22</v>
      </c>
      <c r="P14" s="26"/>
      <c r="Q14" s="83"/>
      <c r="R14" s="83"/>
      <c r="S14" s="83"/>
      <c r="T14" s="83"/>
      <c r="U14" s="25"/>
      <c r="V14" s="25"/>
      <c r="W14" s="25"/>
      <c r="X14" s="94"/>
    </row>
    <row r="15" spans="1:24" ht="24" customHeight="1">
      <c r="A15" s="247" t="s">
        <v>184</v>
      </c>
      <c r="B15" s="49"/>
      <c r="C15" s="26"/>
      <c r="D15" s="83"/>
      <c r="E15" s="83"/>
      <c r="F15" s="83"/>
      <c r="G15" s="83"/>
      <c r="H15" s="26"/>
      <c r="I15" s="26"/>
      <c r="J15" s="26"/>
      <c r="K15" s="94"/>
      <c r="L15" s="396"/>
      <c r="M15" s="397"/>
      <c r="N15" s="247" t="s">
        <v>184</v>
      </c>
      <c r="O15" s="49"/>
      <c r="P15" s="26"/>
      <c r="Q15" s="83"/>
      <c r="R15" s="83"/>
      <c r="S15" s="83"/>
      <c r="T15" s="83"/>
      <c r="U15" s="28"/>
      <c r="V15" s="25"/>
      <c r="W15" s="25"/>
      <c r="X15" s="94"/>
    </row>
    <row r="16" spans="1:24" ht="24" customHeight="1">
      <c r="A16" s="247" t="s">
        <v>430</v>
      </c>
      <c r="B16" s="49">
        <v>11</v>
      </c>
      <c r="C16" s="26">
        <v>12</v>
      </c>
      <c r="D16" s="83"/>
      <c r="E16" s="83"/>
      <c r="F16" s="83"/>
      <c r="G16" s="83"/>
      <c r="H16" s="26"/>
      <c r="I16" s="26"/>
      <c r="J16" s="26"/>
      <c r="K16" s="94"/>
      <c r="L16" s="396"/>
      <c r="M16" s="397"/>
      <c r="N16" s="247" t="s">
        <v>430</v>
      </c>
      <c r="O16" s="49">
        <v>22</v>
      </c>
      <c r="P16" s="26">
        <v>24</v>
      </c>
      <c r="Q16" s="83"/>
      <c r="R16" s="83"/>
      <c r="S16" s="83"/>
      <c r="T16" s="83"/>
      <c r="U16" s="28"/>
      <c r="V16" s="25"/>
      <c r="W16" s="25"/>
      <c r="X16" s="94"/>
    </row>
    <row r="17" spans="1:24" ht="24" customHeight="1">
      <c r="A17" s="246" t="s">
        <v>185</v>
      </c>
      <c r="B17" s="49"/>
      <c r="C17" s="26"/>
      <c r="D17" s="83"/>
      <c r="E17" s="83"/>
      <c r="F17" s="83">
        <v>20</v>
      </c>
      <c r="G17" s="83"/>
      <c r="H17" s="26"/>
      <c r="I17" s="26"/>
      <c r="J17" s="26"/>
      <c r="K17" s="94"/>
      <c r="L17" s="396"/>
      <c r="M17" s="397"/>
      <c r="N17" s="246" t="s">
        <v>185</v>
      </c>
      <c r="O17" s="49"/>
      <c r="P17" s="26"/>
      <c r="Q17" s="83"/>
      <c r="R17" s="28"/>
      <c r="S17" s="346">
        <v>36</v>
      </c>
      <c r="T17" s="83"/>
      <c r="U17" s="25"/>
      <c r="V17" s="25"/>
      <c r="W17" s="25"/>
      <c r="X17" s="94"/>
    </row>
    <row r="18" spans="1:24" ht="24" customHeight="1">
      <c r="A18" s="246" t="s">
        <v>433</v>
      </c>
      <c r="B18" s="49"/>
      <c r="C18" s="26">
        <v>19</v>
      </c>
      <c r="D18" s="346">
        <v>18</v>
      </c>
      <c r="E18" s="83"/>
      <c r="F18" s="83"/>
      <c r="G18" s="83"/>
      <c r="H18" s="26"/>
      <c r="I18" s="26"/>
      <c r="J18" s="26"/>
      <c r="K18" s="94"/>
      <c r="L18" s="396"/>
      <c r="M18" s="397"/>
      <c r="N18" s="246" t="s">
        <v>433</v>
      </c>
      <c r="O18" s="49"/>
      <c r="P18" s="26">
        <v>31</v>
      </c>
      <c r="Q18" s="83">
        <v>31</v>
      </c>
      <c r="R18" s="28"/>
      <c r="S18" s="83"/>
      <c r="T18" s="83"/>
      <c r="U18" s="25"/>
      <c r="V18" s="25"/>
      <c r="W18" s="25"/>
      <c r="X18" s="94"/>
    </row>
    <row r="19" spans="1:24" ht="24" customHeight="1">
      <c r="A19" s="246" t="s">
        <v>186</v>
      </c>
      <c r="B19" s="49"/>
      <c r="C19" s="26"/>
      <c r="D19" s="83"/>
      <c r="E19" s="83"/>
      <c r="F19" s="83"/>
      <c r="G19" s="83"/>
      <c r="H19" s="26"/>
      <c r="I19" s="26"/>
      <c r="J19" s="26"/>
      <c r="K19" s="94"/>
      <c r="L19" s="396"/>
      <c r="M19" s="397"/>
      <c r="N19" s="246" t="s">
        <v>186</v>
      </c>
      <c r="O19" s="500"/>
      <c r="P19" s="26"/>
      <c r="Q19" s="83"/>
      <c r="R19" s="83"/>
      <c r="S19" s="83"/>
      <c r="T19" s="83"/>
      <c r="U19" s="28"/>
      <c r="V19" s="28"/>
      <c r="W19" s="28"/>
      <c r="X19" s="94"/>
    </row>
    <row r="20" spans="1:24" ht="24" customHeight="1">
      <c r="A20" s="246" t="s">
        <v>187</v>
      </c>
      <c r="B20" s="49"/>
      <c r="C20" s="26"/>
      <c r="D20" s="83">
        <v>3</v>
      </c>
      <c r="E20" s="83"/>
      <c r="F20" s="83"/>
      <c r="G20" s="83"/>
      <c r="H20" s="26"/>
      <c r="I20" s="26"/>
      <c r="J20" s="26"/>
      <c r="K20" s="94"/>
      <c r="L20" s="396"/>
      <c r="M20" s="397"/>
      <c r="N20" s="246" t="s">
        <v>187</v>
      </c>
      <c r="O20" s="500"/>
      <c r="P20" s="26"/>
      <c r="Q20" s="346">
        <v>24</v>
      </c>
      <c r="R20" s="83"/>
      <c r="S20" s="83"/>
      <c r="T20" s="83"/>
      <c r="U20" s="28"/>
      <c r="V20" s="25"/>
      <c r="W20" s="25"/>
      <c r="X20" s="94"/>
    </row>
    <row r="21" spans="1:24" ht="24" customHeight="1">
      <c r="A21" s="246" t="s">
        <v>188</v>
      </c>
      <c r="B21" s="49"/>
      <c r="C21" s="26"/>
      <c r="D21" s="83"/>
      <c r="E21" s="83"/>
      <c r="F21" s="83"/>
      <c r="G21" s="83"/>
      <c r="H21" s="26"/>
      <c r="I21" s="26"/>
      <c r="J21" s="26"/>
      <c r="K21" s="94"/>
      <c r="L21" s="396"/>
      <c r="M21" s="397"/>
      <c r="N21" s="246" t="s">
        <v>188</v>
      </c>
      <c r="O21" s="49"/>
      <c r="P21" s="26"/>
      <c r="Q21" s="83"/>
      <c r="R21" s="83"/>
      <c r="S21" s="83"/>
      <c r="T21" s="83"/>
      <c r="U21" s="25"/>
      <c r="V21" s="25"/>
      <c r="W21" s="25"/>
      <c r="X21" s="94"/>
    </row>
    <row r="22" spans="1:24" ht="24" customHeight="1">
      <c r="A22" s="246" t="s">
        <v>189</v>
      </c>
      <c r="B22" s="49">
        <v>16</v>
      </c>
      <c r="C22" s="26">
        <v>19</v>
      </c>
      <c r="D22" s="83"/>
      <c r="E22" s="83"/>
      <c r="F22" s="83">
        <v>12</v>
      </c>
      <c r="G22" s="83"/>
      <c r="H22" s="26"/>
      <c r="I22" s="26"/>
      <c r="J22" s="26"/>
      <c r="K22" s="94"/>
      <c r="L22" s="396"/>
      <c r="M22" s="397"/>
      <c r="N22" s="246" t="s">
        <v>189</v>
      </c>
      <c r="O22" s="331">
        <v>31</v>
      </c>
      <c r="P22" s="346">
        <v>34</v>
      </c>
      <c r="Q22" s="83"/>
      <c r="R22" s="83"/>
      <c r="S22" s="83">
        <v>25</v>
      </c>
      <c r="T22" s="83"/>
      <c r="U22" s="25"/>
      <c r="V22" s="25"/>
      <c r="W22" s="25"/>
      <c r="X22" s="94"/>
    </row>
    <row r="23" spans="1:24" ht="24" customHeight="1">
      <c r="A23" s="247" t="s">
        <v>190</v>
      </c>
      <c r="B23" s="49"/>
      <c r="C23" s="26"/>
      <c r="D23" s="83"/>
      <c r="E23" s="83"/>
      <c r="F23" s="83">
        <v>14</v>
      </c>
      <c r="G23" s="83"/>
      <c r="H23" s="26"/>
      <c r="I23" s="26"/>
      <c r="J23" s="26"/>
      <c r="K23" s="94"/>
      <c r="L23" s="396"/>
      <c r="M23" s="397"/>
      <c r="N23" s="247" t="s">
        <v>190</v>
      </c>
      <c r="O23" s="500"/>
      <c r="P23" s="26"/>
      <c r="Q23" s="83"/>
      <c r="R23" s="83"/>
      <c r="S23" s="346">
        <v>28</v>
      </c>
      <c r="T23" s="83"/>
      <c r="U23" s="25"/>
      <c r="V23" s="25"/>
      <c r="W23" s="28"/>
      <c r="X23" s="94"/>
    </row>
    <row r="24" spans="1:24" ht="24" customHeight="1">
      <c r="A24" s="246" t="s">
        <v>191</v>
      </c>
      <c r="B24" s="49"/>
      <c r="C24" s="26"/>
      <c r="D24" s="83"/>
      <c r="E24" s="83"/>
      <c r="F24" s="83"/>
      <c r="G24" s="83"/>
      <c r="H24" s="26"/>
      <c r="I24" s="26"/>
      <c r="J24" s="26"/>
      <c r="K24" s="94"/>
      <c r="L24" s="396"/>
      <c r="M24" s="397"/>
      <c r="N24" s="246" t="s">
        <v>191</v>
      </c>
      <c r="O24" s="500"/>
      <c r="P24" s="26"/>
      <c r="Q24" s="83"/>
      <c r="R24" s="83"/>
      <c r="S24" s="83"/>
      <c r="T24" s="83"/>
      <c r="U24" s="28"/>
      <c r="V24" s="25"/>
      <c r="W24" s="25"/>
      <c r="X24" s="94"/>
    </row>
    <row r="25" spans="1:24" ht="24" customHeight="1">
      <c r="A25" s="246" t="s">
        <v>192</v>
      </c>
      <c r="B25" s="49"/>
      <c r="C25" s="26"/>
      <c r="D25" s="83"/>
      <c r="E25" s="83"/>
      <c r="F25" s="83"/>
      <c r="G25" s="83"/>
      <c r="H25" s="26"/>
      <c r="I25" s="26"/>
      <c r="J25" s="26"/>
      <c r="K25" s="94"/>
      <c r="L25" s="396"/>
      <c r="M25" s="397"/>
      <c r="N25" s="246" t="s">
        <v>192</v>
      </c>
      <c r="O25" s="49"/>
      <c r="P25" s="26"/>
      <c r="Q25" s="83"/>
      <c r="R25" s="83"/>
      <c r="S25" s="83"/>
      <c r="T25" s="83"/>
      <c r="U25" s="25"/>
      <c r="V25" s="25"/>
      <c r="W25" s="25"/>
      <c r="X25" s="94"/>
    </row>
    <row r="26" spans="1:24" ht="24" customHeight="1">
      <c r="A26" s="246" t="s">
        <v>432</v>
      </c>
      <c r="B26" s="49"/>
      <c r="C26" s="26">
        <v>17</v>
      </c>
      <c r="D26" s="83"/>
      <c r="E26" s="83"/>
      <c r="F26" s="83"/>
      <c r="G26" s="83"/>
      <c r="H26" s="26"/>
      <c r="I26" s="26"/>
      <c r="J26" s="26"/>
      <c r="K26" s="94"/>
      <c r="L26" s="396"/>
      <c r="M26" s="397"/>
      <c r="N26" s="246" t="s">
        <v>432</v>
      </c>
      <c r="O26" s="49"/>
      <c r="P26" s="346">
        <v>32</v>
      </c>
      <c r="Q26" s="83"/>
      <c r="R26" s="83"/>
      <c r="S26" s="83"/>
      <c r="T26" s="83"/>
      <c r="U26" s="25"/>
      <c r="V26" s="25"/>
      <c r="W26" s="25"/>
      <c r="X26" s="94"/>
    </row>
    <row r="27" spans="1:24" ht="24" customHeight="1">
      <c r="A27" s="246" t="s">
        <v>193</v>
      </c>
      <c r="B27" s="49">
        <v>15</v>
      </c>
      <c r="C27" s="26">
        <v>17</v>
      </c>
      <c r="D27" s="83">
        <v>6</v>
      </c>
      <c r="E27" s="83">
        <v>9</v>
      </c>
      <c r="F27" s="83">
        <v>12</v>
      </c>
      <c r="G27" s="83"/>
      <c r="H27" s="26"/>
      <c r="I27" s="26"/>
      <c r="J27" s="26"/>
      <c r="K27" s="94"/>
      <c r="L27" s="396"/>
      <c r="M27" s="397"/>
      <c r="N27" s="246" t="s">
        <v>193</v>
      </c>
      <c r="O27" s="331">
        <v>31</v>
      </c>
      <c r="P27" s="346">
        <v>34</v>
      </c>
      <c r="Q27" s="83">
        <v>22</v>
      </c>
      <c r="R27" s="346">
        <v>23</v>
      </c>
      <c r="S27" s="346">
        <v>26</v>
      </c>
      <c r="T27" s="83"/>
      <c r="U27" s="25"/>
      <c r="V27" s="25"/>
      <c r="W27" s="25"/>
      <c r="X27" s="94"/>
    </row>
    <row r="28" spans="1:24" ht="24" customHeight="1">
      <c r="A28" s="246" t="s">
        <v>194</v>
      </c>
      <c r="B28" s="49"/>
      <c r="C28" s="26"/>
      <c r="D28" s="83">
        <v>10</v>
      </c>
      <c r="E28" s="83">
        <v>6</v>
      </c>
      <c r="F28" s="83"/>
      <c r="G28" s="83"/>
      <c r="H28" s="26"/>
      <c r="I28" s="26"/>
      <c r="J28" s="26"/>
      <c r="K28" s="94"/>
      <c r="L28" s="396"/>
      <c r="M28" s="397"/>
      <c r="N28" s="246" t="s">
        <v>194</v>
      </c>
      <c r="O28" s="49"/>
      <c r="P28" s="26"/>
      <c r="Q28" s="83">
        <v>22</v>
      </c>
      <c r="R28" s="83">
        <v>17</v>
      </c>
      <c r="S28" s="83"/>
      <c r="T28" s="83"/>
      <c r="U28" s="25"/>
      <c r="V28" s="28"/>
      <c r="W28" s="28"/>
      <c r="X28" s="94"/>
    </row>
    <row r="29" spans="1:24" ht="24" customHeight="1">
      <c r="A29" s="246" t="s">
        <v>431</v>
      </c>
      <c r="B29" s="49"/>
      <c r="C29" s="26">
        <v>16</v>
      </c>
      <c r="D29" s="83"/>
      <c r="E29" s="83"/>
      <c r="F29" s="83"/>
      <c r="G29" s="83"/>
      <c r="H29" s="26"/>
      <c r="I29" s="26"/>
      <c r="J29" s="26"/>
      <c r="K29" s="94"/>
      <c r="L29" s="396"/>
      <c r="M29" s="397"/>
      <c r="N29" s="246" t="s">
        <v>431</v>
      </c>
      <c r="O29" s="49"/>
      <c r="P29" s="346">
        <v>35</v>
      </c>
      <c r="Q29" s="83"/>
      <c r="R29" s="83"/>
      <c r="S29" s="83"/>
      <c r="T29" s="83"/>
      <c r="U29" s="25"/>
      <c r="V29" s="28"/>
      <c r="W29" s="28"/>
      <c r="X29" s="94"/>
    </row>
    <row r="30" spans="1:24" ht="24" customHeight="1">
      <c r="A30" s="246" t="s">
        <v>195</v>
      </c>
      <c r="B30" s="49"/>
      <c r="C30" s="26"/>
      <c r="D30" s="83"/>
      <c r="E30" s="83"/>
      <c r="F30" s="83"/>
      <c r="G30" s="83"/>
      <c r="H30" s="26"/>
      <c r="I30" s="26"/>
      <c r="J30" s="26"/>
      <c r="K30" s="94"/>
      <c r="L30" s="396"/>
      <c r="M30" s="397"/>
      <c r="N30" s="246" t="s">
        <v>195</v>
      </c>
      <c r="O30" s="49"/>
      <c r="P30" s="26"/>
      <c r="Q30" s="83"/>
      <c r="R30" s="83"/>
      <c r="S30" s="83"/>
      <c r="T30" s="83"/>
      <c r="U30" s="25"/>
      <c r="V30" s="25"/>
      <c r="W30" s="25"/>
      <c r="X30" s="94"/>
    </row>
    <row r="31" spans="1:24" ht="24" customHeight="1">
      <c r="A31" s="246" t="s">
        <v>196</v>
      </c>
      <c r="B31" s="331">
        <v>28</v>
      </c>
      <c r="C31" s="346">
        <v>29</v>
      </c>
      <c r="D31" s="346">
        <v>19</v>
      </c>
      <c r="E31" s="346">
        <v>22</v>
      </c>
      <c r="F31" s="346">
        <v>22</v>
      </c>
      <c r="G31" s="83"/>
      <c r="H31" s="26"/>
      <c r="I31" s="26"/>
      <c r="J31" s="26"/>
      <c r="K31" s="94"/>
      <c r="L31" s="396"/>
      <c r="M31" s="397"/>
      <c r="N31" s="246" t="s">
        <v>196</v>
      </c>
      <c r="O31" s="49">
        <v>37</v>
      </c>
      <c r="P31" s="26">
        <v>37</v>
      </c>
      <c r="Q31" s="83">
        <v>27</v>
      </c>
      <c r="R31" s="83">
        <v>27</v>
      </c>
      <c r="S31" s="83">
        <v>30</v>
      </c>
      <c r="T31" s="83"/>
      <c r="U31" s="25"/>
      <c r="V31" s="25"/>
      <c r="W31" s="25"/>
      <c r="X31" s="94"/>
    </row>
    <row r="32" spans="1:24" ht="24" customHeight="1">
      <c r="A32" s="246" t="s">
        <v>197</v>
      </c>
      <c r="B32" s="49"/>
      <c r="C32" s="26"/>
      <c r="D32" s="83"/>
      <c r="E32" s="83"/>
      <c r="F32" s="83"/>
      <c r="G32" s="83"/>
      <c r="H32" s="26"/>
      <c r="I32" s="26"/>
      <c r="J32" s="26"/>
      <c r="K32" s="94"/>
      <c r="L32" s="396"/>
      <c r="M32" s="397"/>
      <c r="N32" s="246" t="s">
        <v>197</v>
      </c>
      <c r="O32" s="500"/>
      <c r="P32" s="26"/>
      <c r="Q32" s="83"/>
      <c r="R32" s="83"/>
      <c r="S32" s="83"/>
      <c r="T32" s="83"/>
      <c r="U32" s="25"/>
      <c r="V32" s="25"/>
      <c r="W32" s="28"/>
      <c r="X32" s="94"/>
    </row>
    <row r="33" spans="1:24" ht="24" customHeight="1">
      <c r="A33" s="246" t="s">
        <v>198</v>
      </c>
      <c r="B33" s="49"/>
      <c r="C33" s="26"/>
      <c r="D33" s="83"/>
      <c r="E33" s="83"/>
      <c r="F33" s="83">
        <v>11</v>
      </c>
      <c r="G33" s="83"/>
      <c r="H33" s="26"/>
      <c r="I33" s="26"/>
      <c r="J33" s="26"/>
      <c r="K33" s="94"/>
      <c r="L33" s="396"/>
      <c r="M33" s="397"/>
      <c r="N33" s="246" t="s">
        <v>198</v>
      </c>
      <c r="O33" s="49"/>
      <c r="P33" s="26"/>
      <c r="Q33" s="83"/>
      <c r="R33" s="83"/>
      <c r="S33" s="346">
        <v>29</v>
      </c>
      <c r="T33" s="83"/>
      <c r="U33" s="25"/>
      <c r="V33" s="25"/>
      <c r="W33" s="25"/>
      <c r="X33" s="94"/>
    </row>
    <row r="34" spans="1:24" ht="24" customHeight="1">
      <c r="A34" s="246" t="s">
        <v>199</v>
      </c>
      <c r="B34" s="331">
        <v>22</v>
      </c>
      <c r="C34" s="346">
        <v>24</v>
      </c>
      <c r="D34" s="83">
        <v>15</v>
      </c>
      <c r="E34" s="346">
        <v>21</v>
      </c>
      <c r="F34" s="346">
        <v>21</v>
      </c>
      <c r="G34" s="83"/>
      <c r="H34" s="26"/>
      <c r="I34" s="26"/>
      <c r="J34" s="26"/>
      <c r="K34" s="94"/>
      <c r="L34" s="396"/>
      <c r="M34" s="397"/>
      <c r="N34" s="246" t="s">
        <v>199</v>
      </c>
      <c r="O34" s="49">
        <v>32</v>
      </c>
      <c r="P34" s="26">
        <v>34</v>
      </c>
      <c r="Q34" s="346">
        <v>26</v>
      </c>
      <c r="R34" s="83">
        <v>29</v>
      </c>
      <c r="S34" s="83">
        <v>31</v>
      </c>
      <c r="T34" s="83"/>
      <c r="U34" s="25"/>
      <c r="V34" s="25"/>
      <c r="W34" s="25"/>
      <c r="X34" s="94"/>
    </row>
    <row r="35" spans="1:24" ht="24" customHeight="1">
      <c r="A35" s="247" t="s">
        <v>200</v>
      </c>
      <c r="B35" s="49">
        <v>15</v>
      </c>
      <c r="C35" s="26">
        <v>17</v>
      </c>
      <c r="D35" s="83"/>
      <c r="E35" s="83"/>
      <c r="F35" s="83"/>
      <c r="G35" s="83"/>
      <c r="H35" s="26"/>
      <c r="I35" s="26"/>
      <c r="J35" s="26"/>
      <c r="K35" s="94"/>
      <c r="L35" s="396"/>
      <c r="M35" s="397"/>
      <c r="N35" s="247" t="s">
        <v>200</v>
      </c>
      <c r="O35" s="500">
        <v>31</v>
      </c>
      <c r="P35" s="26">
        <v>32</v>
      </c>
      <c r="Q35" s="83"/>
      <c r="R35" s="83"/>
      <c r="S35" s="83"/>
      <c r="T35" s="83"/>
      <c r="U35" s="25"/>
      <c r="V35" s="25"/>
      <c r="W35" s="25"/>
      <c r="X35" s="94"/>
    </row>
    <row r="36" spans="1:24" ht="24" customHeight="1">
      <c r="A36" s="247" t="s">
        <v>457</v>
      </c>
      <c r="B36" s="49"/>
      <c r="C36" s="26"/>
      <c r="D36" s="83"/>
      <c r="E36" s="83">
        <v>12</v>
      </c>
      <c r="F36" s="83"/>
      <c r="G36" s="83"/>
      <c r="H36" s="26"/>
      <c r="I36" s="26"/>
      <c r="J36" s="26"/>
      <c r="K36" s="94"/>
      <c r="L36" s="396"/>
      <c r="M36" s="397"/>
      <c r="N36" s="247" t="s">
        <v>457</v>
      </c>
      <c r="O36" s="500"/>
      <c r="P36" s="26"/>
      <c r="Q36" s="83"/>
      <c r="R36" s="28">
        <v>30</v>
      </c>
      <c r="S36" s="83"/>
      <c r="T36" s="83"/>
      <c r="U36" s="25"/>
      <c r="V36" s="25"/>
      <c r="W36" s="25"/>
      <c r="X36" s="94"/>
    </row>
    <row r="37" spans="1:24" ht="24" customHeight="1">
      <c r="A37" s="247" t="s">
        <v>466</v>
      </c>
      <c r="B37" s="49"/>
      <c r="C37" s="26"/>
      <c r="D37" s="83"/>
      <c r="E37" s="83"/>
      <c r="F37" s="83">
        <v>5</v>
      </c>
      <c r="G37" s="83"/>
      <c r="H37" s="26"/>
      <c r="I37" s="26"/>
      <c r="J37" s="26"/>
      <c r="K37" s="94"/>
      <c r="L37" s="396"/>
      <c r="M37" s="397"/>
      <c r="N37" s="247" t="s">
        <v>466</v>
      </c>
      <c r="O37" s="500"/>
      <c r="P37" s="26"/>
      <c r="Q37" s="83"/>
      <c r="R37" s="28"/>
      <c r="S37" s="83">
        <v>16</v>
      </c>
      <c r="T37" s="83"/>
      <c r="U37" s="25"/>
      <c r="V37" s="25"/>
      <c r="W37" s="25"/>
      <c r="X37" s="94"/>
    </row>
    <row r="38" spans="1:24" ht="24" customHeight="1">
      <c r="A38" s="246" t="s">
        <v>201</v>
      </c>
      <c r="B38" s="49"/>
      <c r="C38" s="26"/>
      <c r="D38" s="83"/>
      <c r="E38" s="83"/>
      <c r="F38" s="83"/>
      <c r="G38" s="83"/>
      <c r="H38" s="26"/>
      <c r="I38" s="26"/>
      <c r="J38" s="26"/>
      <c r="K38" s="94"/>
      <c r="L38" s="396"/>
      <c r="M38" s="397"/>
      <c r="N38" s="246" t="s">
        <v>201</v>
      </c>
      <c r="O38" s="49"/>
      <c r="P38" s="26"/>
      <c r="Q38" s="83"/>
      <c r="R38" s="83"/>
      <c r="S38" s="83"/>
      <c r="T38" s="83"/>
      <c r="U38" s="28"/>
      <c r="V38" s="25"/>
      <c r="W38" s="25"/>
      <c r="X38" s="94"/>
    </row>
    <row r="39" spans="1:24" ht="24" customHeight="1">
      <c r="A39" s="246" t="s">
        <v>202</v>
      </c>
      <c r="B39" s="49"/>
      <c r="C39" s="26"/>
      <c r="D39" s="83"/>
      <c r="E39" s="83"/>
      <c r="F39" s="83"/>
      <c r="G39" s="83"/>
      <c r="H39" s="26"/>
      <c r="I39" s="26"/>
      <c r="J39" s="26"/>
      <c r="K39" s="94"/>
      <c r="L39" s="396"/>
      <c r="M39" s="397"/>
      <c r="N39" s="246" t="s">
        <v>202</v>
      </c>
      <c r="O39" s="49"/>
      <c r="P39" s="26"/>
      <c r="Q39" s="83"/>
      <c r="R39" s="83"/>
      <c r="S39" s="83"/>
      <c r="T39" s="83"/>
      <c r="U39" s="25"/>
      <c r="V39" s="25"/>
      <c r="W39" s="25"/>
      <c r="X39" s="94"/>
    </row>
    <row r="40" spans="1:24" ht="24" customHeight="1">
      <c r="A40" s="246" t="s">
        <v>203</v>
      </c>
      <c r="B40" s="49"/>
      <c r="C40" s="26"/>
      <c r="D40" s="83"/>
      <c r="E40" s="83"/>
      <c r="F40" s="83"/>
      <c r="G40" s="83"/>
      <c r="H40" s="26"/>
      <c r="I40" s="26"/>
      <c r="J40" s="26"/>
      <c r="K40" s="94"/>
      <c r="L40" s="396"/>
      <c r="M40" s="397"/>
      <c r="N40" s="246" t="s">
        <v>203</v>
      </c>
      <c r="O40" s="49"/>
      <c r="P40" s="26"/>
      <c r="Q40" s="83"/>
      <c r="R40" s="83"/>
      <c r="S40" s="83"/>
      <c r="T40" s="83"/>
      <c r="U40" s="25"/>
      <c r="V40" s="25"/>
      <c r="W40" s="25"/>
      <c r="X40" s="94"/>
    </row>
    <row r="41" spans="1:24" ht="24" customHeight="1">
      <c r="A41" s="246" t="s">
        <v>204</v>
      </c>
      <c r="B41" s="49">
        <v>10</v>
      </c>
      <c r="C41" s="26">
        <v>13</v>
      </c>
      <c r="D41" s="83">
        <v>10</v>
      </c>
      <c r="E41" s="83">
        <v>10</v>
      </c>
      <c r="F41" s="83"/>
      <c r="G41" s="83"/>
      <c r="H41" s="26"/>
      <c r="I41" s="26"/>
      <c r="J41" s="26"/>
      <c r="K41" s="94"/>
      <c r="L41" s="396"/>
      <c r="M41" s="397"/>
      <c r="N41" s="246" t="s">
        <v>204</v>
      </c>
      <c r="O41" s="49">
        <v>24</v>
      </c>
      <c r="P41" s="26">
        <v>31</v>
      </c>
      <c r="Q41" s="346">
        <v>27</v>
      </c>
      <c r="R41" s="83">
        <v>22</v>
      </c>
      <c r="S41" s="83"/>
      <c r="T41" s="83"/>
      <c r="U41" s="25"/>
      <c r="V41" s="25"/>
      <c r="W41" s="25"/>
      <c r="X41" s="94"/>
    </row>
    <row r="42" spans="1:24" ht="24" customHeight="1">
      <c r="A42" s="246" t="s">
        <v>205</v>
      </c>
      <c r="B42" s="49">
        <v>15</v>
      </c>
      <c r="C42" s="26">
        <v>16</v>
      </c>
      <c r="D42" s="83">
        <v>10</v>
      </c>
      <c r="E42" s="83">
        <v>18</v>
      </c>
      <c r="F42" s="83">
        <v>9</v>
      </c>
      <c r="G42" s="83"/>
      <c r="H42" s="26"/>
      <c r="I42" s="26"/>
      <c r="J42" s="26"/>
      <c r="K42" s="94"/>
      <c r="L42" s="396"/>
      <c r="M42" s="397"/>
      <c r="N42" s="246" t="s">
        <v>205</v>
      </c>
      <c r="O42" s="331">
        <v>35</v>
      </c>
      <c r="P42" s="26">
        <v>37</v>
      </c>
      <c r="Q42" s="346">
        <v>24</v>
      </c>
      <c r="R42" s="346">
        <v>35</v>
      </c>
      <c r="S42" s="83">
        <v>23</v>
      </c>
      <c r="T42" s="83"/>
      <c r="U42" s="28"/>
      <c r="V42" s="28"/>
      <c r="W42" s="28"/>
      <c r="X42" s="94"/>
    </row>
    <row r="43" spans="1:24" ht="24" customHeight="1">
      <c r="A43" s="246" t="s">
        <v>206</v>
      </c>
      <c r="B43" s="49"/>
      <c r="C43" s="26"/>
      <c r="D43" s="83"/>
      <c r="E43" s="83"/>
      <c r="F43" s="83"/>
      <c r="G43" s="83"/>
      <c r="H43" s="26"/>
      <c r="I43" s="26"/>
      <c r="J43" s="26"/>
      <c r="K43" s="94"/>
      <c r="L43" s="396"/>
      <c r="M43" s="397"/>
      <c r="N43" s="246" t="s">
        <v>206</v>
      </c>
      <c r="O43" s="500"/>
      <c r="P43" s="26"/>
      <c r="Q43" s="83"/>
      <c r="R43" s="83"/>
      <c r="S43" s="83"/>
      <c r="T43" s="83"/>
      <c r="U43" s="28"/>
      <c r="V43" s="28"/>
      <c r="W43" s="28"/>
      <c r="X43" s="94"/>
    </row>
    <row r="44" spans="1:24" ht="24" customHeight="1">
      <c r="A44" s="246" t="s">
        <v>207</v>
      </c>
      <c r="B44" s="49"/>
      <c r="C44" s="26"/>
      <c r="D44" s="83"/>
      <c r="E44" s="83"/>
      <c r="F44" s="83"/>
      <c r="G44" s="83"/>
      <c r="H44" s="26"/>
      <c r="I44" s="26"/>
      <c r="J44" s="26"/>
      <c r="K44" s="94"/>
      <c r="L44" s="396"/>
      <c r="M44" s="397"/>
      <c r="N44" s="246" t="s">
        <v>207</v>
      </c>
      <c r="O44" s="500"/>
      <c r="P44" s="26"/>
      <c r="Q44" s="83"/>
      <c r="R44" s="83"/>
      <c r="S44" s="83"/>
      <c r="T44" s="83"/>
      <c r="U44" s="28"/>
      <c r="V44" s="25"/>
      <c r="W44" s="25"/>
      <c r="X44" s="94"/>
    </row>
    <row r="45" spans="1:24" ht="24" customHeight="1">
      <c r="A45" s="246" t="s">
        <v>208</v>
      </c>
      <c r="B45" s="49">
        <v>19</v>
      </c>
      <c r="C45" s="26">
        <v>17</v>
      </c>
      <c r="D45" s="83">
        <v>14</v>
      </c>
      <c r="E45" s="83">
        <v>18</v>
      </c>
      <c r="F45" s="83"/>
      <c r="G45" s="83"/>
      <c r="H45" s="26"/>
      <c r="I45" s="26"/>
      <c r="J45" s="26"/>
      <c r="K45" s="94"/>
      <c r="L45" s="396"/>
      <c r="M45" s="397"/>
      <c r="N45" s="246" t="s">
        <v>208</v>
      </c>
      <c r="O45" s="49">
        <v>29</v>
      </c>
      <c r="P45" s="26">
        <v>28</v>
      </c>
      <c r="Q45" s="83">
        <v>23</v>
      </c>
      <c r="R45" s="346">
        <v>28</v>
      </c>
      <c r="S45" s="83"/>
      <c r="T45" s="83"/>
      <c r="U45" s="25"/>
      <c r="V45" s="25"/>
      <c r="W45" s="28"/>
      <c r="X45" s="94"/>
    </row>
    <row r="46" spans="1:24" ht="24" customHeight="1">
      <c r="A46" s="246" t="s">
        <v>209</v>
      </c>
      <c r="B46" s="49"/>
      <c r="C46" s="26"/>
      <c r="D46" s="83">
        <v>8</v>
      </c>
      <c r="E46" s="83"/>
      <c r="F46" s="83">
        <v>9</v>
      </c>
      <c r="G46" s="83"/>
      <c r="H46" s="26"/>
      <c r="I46" s="26"/>
      <c r="J46" s="26"/>
      <c r="K46" s="94"/>
      <c r="L46" s="396"/>
      <c r="M46" s="397"/>
      <c r="N46" s="246" t="s">
        <v>209</v>
      </c>
      <c r="O46" s="500"/>
      <c r="P46" s="26"/>
      <c r="Q46" s="83">
        <v>17</v>
      </c>
      <c r="R46" s="83"/>
      <c r="S46" s="83">
        <v>21</v>
      </c>
      <c r="T46" s="83"/>
      <c r="U46" s="25"/>
      <c r="V46" s="25"/>
      <c r="W46" s="25"/>
      <c r="X46" s="94"/>
    </row>
    <row r="47" spans="1:24" ht="24" customHeight="1">
      <c r="A47" s="247" t="s">
        <v>210</v>
      </c>
      <c r="B47" s="49">
        <v>19</v>
      </c>
      <c r="C47" s="26"/>
      <c r="D47" s="83"/>
      <c r="E47" s="83">
        <v>12</v>
      </c>
      <c r="F47" s="83"/>
      <c r="G47" s="83"/>
      <c r="H47" s="26"/>
      <c r="I47" s="26"/>
      <c r="J47" s="26"/>
      <c r="K47" s="94"/>
      <c r="L47" s="396"/>
      <c r="M47" s="397"/>
      <c r="N47" s="247" t="s">
        <v>210</v>
      </c>
      <c r="O47" s="49">
        <v>31</v>
      </c>
      <c r="P47" s="26"/>
      <c r="Q47" s="83"/>
      <c r="R47" s="83">
        <v>22</v>
      </c>
      <c r="S47" s="83"/>
      <c r="T47" s="83"/>
      <c r="U47" s="25"/>
      <c r="V47" s="25"/>
      <c r="W47" s="25"/>
      <c r="X47" s="94"/>
    </row>
    <row r="48" spans="1:24" ht="24" customHeight="1">
      <c r="A48" s="246" t="s">
        <v>211</v>
      </c>
      <c r="B48" s="49"/>
      <c r="C48" s="26"/>
      <c r="D48" s="83"/>
      <c r="E48" s="83"/>
      <c r="F48" s="83"/>
      <c r="G48" s="83"/>
      <c r="H48" s="26"/>
      <c r="I48" s="26"/>
      <c r="J48" s="26"/>
      <c r="K48" s="94"/>
      <c r="L48" s="396"/>
      <c r="M48" s="397"/>
      <c r="N48" s="246" t="s">
        <v>211</v>
      </c>
      <c r="O48" s="500"/>
      <c r="P48" s="26"/>
      <c r="Q48" s="83"/>
      <c r="R48" s="83"/>
      <c r="S48" s="83"/>
      <c r="T48" s="83"/>
      <c r="U48" s="25"/>
      <c r="V48" s="28"/>
      <c r="W48" s="25"/>
      <c r="X48" s="94"/>
    </row>
    <row r="49" spans="1:24" ht="24" customHeight="1">
      <c r="A49" s="246" t="s">
        <v>212</v>
      </c>
      <c r="B49" s="49">
        <v>18</v>
      </c>
      <c r="C49" s="26">
        <v>14</v>
      </c>
      <c r="D49" s="83"/>
      <c r="E49" s="83">
        <v>14</v>
      </c>
      <c r="F49" s="83">
        <v>14</v>
      </c>
      <c r="G49" s="83"/>
      <c r="H49" s="26"/>
      <c r="I49" s="26"/>
      <c r="J49" s="26"/>
      <c r="K49" s="94"/>
      <c r="L49" s="396"/>
      <c r="M49" s="397"/>
      <c r="N49" s="246" t="s">
        <v>212</v>
      </c>
      <c r="O49" s="49">
        <v>30</v>
      </c>
      <c r="P49" s="26">
        <v>25</v>
      </c>
      <c r="Q49" s="83"/>
      <c r="R49" s="346">
        <v>25</v>
      </c>
      <c r="S49" s="346">
        <v>26</v>
      </c>
      <c r="T49" s="83"/>
      <c r="U49" s="25"/>
      <c r="V49" s="25"/>
      <c r="W49" s="25"/>
      <c r="X49" s="94"/>
    </row>
    <row r="50" spans="1:24" ht="24" customHeight="1">
      <c r="A50" s="247" t="s">
        <v>213</v>
      </c>
      <c r="B50" s="49"/>
      <c r="C50" s="26">
        <v>12</v>
      </c>
      <c r="D50" s="83"/>
      <c r="E50" s="83"/>
      <c r="F50" s="83"/>
      <c r="G50" s="83"/>
      <c r="H50" s="26"/>
      <c r="I50" s="26"/>
      <c r="J50" s="26"/>
      <c r="K50" s="94"/>
      <c r="L50" s="396"/>
      <c r="M50" s="397"/>
      <c r="N50" s="247" t="s">
        <v>213</v>
      </c>
      <c r="O50" s="49"/>
      <c r="P50" s="26">
        <v>23</v>
      </c>
      <c r="Q50" s="83"/>
      <c r="R50" s="83"/>
      <c r="S50" s="83"/>
      <c r="T50" s="83"/>
      <c r="U50" s="25"/>
      <c r="V50" s="25"/>
      <c r="W50" s="28"/>
      <c r="X50" s="94"/>
    </row>
    <row r="51" spans="1:24" ht="24" customHeight="1">
      <c r="A51" s="246" t="s">
        <v>214</v>
      </c>
      <c r="B51" s="49"/>
      <c r="C51" s="26"/>
      <c r="D51" s="83"/>
      <c r="E51" s="83"/>
      <c r="F51" s="83"/>
      <c r="G51" s="83"/>
      <c r="H51" s="26"/>
      <c r="I51" s="26"/>
      <c r="J51" s="26"/>
      <c r="K51" s="94"/>
      <c r="L51" s="396"/>
      <c r="M51" s="397"/>
      <c r="N51" s="246" t="s">
        <v>214</v>
      </c>
      <c r="O51" s="500"/>
      <c r="P51" s="26"/>
      <c r="Q51" s="83"/>
      <c r="R51" s="83"/>
      <c r="S51" s="83"/>
      <c r="T51" s="83"/>
      <c r="U51" s="25"/>
      <c r="V51" s="25"/>
      <c r="W51" s="25"/>
      <c r="X51" s="94"/>
    </row>
    <row r="52" spans="1:24" ht="24" customHeight="1">
      <c r="A52" s="246" t="s">
        <v>215</v>
      </c>
      <c r="B52" s="49"/>
      <c r="C52" s="26"/>
      <c r="D52" s="83"/>
      <c r="E52" s="83"/>
      <c r="F52" s="83"/>
      <c r="G52" s="83"/>
      <c r="H52" s="26"/>
      <c r="I52" s="26"/>
      <c r="J52" s="26"/>
      <c r="K52" s="94"/>
      <c r="L52" s="396"/>
      <c r="M52" s="397"/>
      <c r="N52" s="246" t="s">
        <v>215</v>
      </c>
      <c r="O52" s="49"/>
      <c r="P52" s="26"/>
      <c r="Q52" s="83"/>
      <c r="R52" s="83"/>
      <c r="S52" s="83"/>
      <c r="T52" s="83"/>
      <c r="U52" s="25"/>
      <c r="V52" s="25"/>
      <c r="W52" s="25"/>
      <c r="X52" s="94"/>
    </row>
    <row r="53" spans="1:24" ht="24" customHeight="1">
      <c r="A53" s="248"/>
      <c r="B53" s="49"/>
      <c r="C53" s="26"/>
      <c r="D53" s="83"/>
      <c r="E53" s="83"/>
      <c r="F53" s="83"/>
      <c r="G53" s="83"/>
      <c r="H53" s="26"/>
      <c r="I53" s="26"/>
      <c r="J53" s="26"/>
      <c r="K53" s="94"/>
      <c r="L53" s="396"/>
      <c r="M53" s="397"/>
      <c r="N53" s="249"/>
      <c r="O53" s="49"/>
      <c r="P53" s="26"/>
      <c r="Q53" s="83"/>
      <c r="R53" s="83"/>
      <c r="S53" s="83"/>
      <c r="T53" s="83"/>
      <c r="U53" s="25"/>
      <c r="V53" s="25"/>
      <c r="W53" s="25"/>
      <c r="X53" s="94"/>
    </row>
    <row r="54" spans="1:24" ht="24" customHeight="1">
      <c r="A54" s="250"/>
      <c r="B54" s="97"/>
      <c r="C54" s="9"/>
      <c r="D54" s="80"/>
      <c r="E54" s="80"/>
      <c r="F54" s="80"/>
      <c r="G54" s="80"/>
      <c r="H54" s="9"/>
      <c r="I54" s="9"/>
      <c r="J54" s="9"/>
      <c r="K54" s="417"/>
      <c r="L54" s="397"/>
      <c r="M54" s="397"/>
      <c r="N54" s="400"/>
      <c r="O54" s="532"/>
      <c r="P54" s="36"/>
      <c r="Q54" s="85"/>
      <c r="R54" s="85"/>
      <c r="S54" s="85"/>
      <c r="T54" s="85"/>
      <c r="U54" s="36"/>
      <c r="V54" s="36"/>
      <c r="W54" s="36"/>
      <c r="X54" s="95"/>
    </row>
    <row r="55" spans="1:24" ht="24" customHeight="1">
      <c r="A55" s="250"/>
      <c r="B55" s="97"/>
      <c r="C55" s="9"/>
      <c r="D55" s="80"/>
      <c r="E55" s="80"/>
      <c r="F55" s="80"/>
      <c r="G55" s="80"/>
      <c r="H55" s="9"/>
      <c r="I55" s="9"/>
      <c r="J55" s="9"/>
      <c r="K55" s="417"/>
      <c r="L55" s="397"/>
      <c r="M55" s="397"/>
      <c r="N55" s="400"/>
      <c r="O55" s="532"/>
      <c r="P55" s="36"/>
      <c r="Q55" s="85"/>
      <c r="R55" s="85"/>
      <c r="S55" s="85"/>
      <c r="T55" s="85"/>
      <c r="U55" s="36"/>
      <c r="V55" s="36"/>
      <c r="W55" s="36"/>
      <c r="X55" s="95"/>
    </row>
    <row r="56" spans="1:24" ht="24" customHeight="1">
      <c r="A56" s="250"/>
      <c r="B56" s="97"/>
      <c r="C56" s="9"/>
      <c r="D56" s="80"/>
      <c r="E56" s="80"/>
      <c r="F56" s="80"/>
      <c r="G56" s="80"/>
      <c r="H56" s="9"/>
      <c r="I56" s="9"/>
      <c r="J56" s="9"/>
      <c r="K56" s="417"/>
      <c r="L56" s="397"/>
      <c r="M56" s="397"/>
      <c r="N56" s="400"/>
      <c r="O56" s="532"/>
      <c r="P56" s="36"/>
      <c r="Q56" s="85"/>
      <c r="R56" s="85"/>
      <c r="S56" s="85"/>
      <c r="T56" s="85"/>
      <c r="U56" s="36"/>
      <c r="V56" s="36"/>
      <c r="W56" s="36"/>
      <c r="X56" s="95"/>
    </row>
    <row r="57" spans="1:24" ht="24" customHeight="1">
      <c r="A57" s="250"/>
      <c r="B57" s="97"/>
      <c r="C57" s="9"/>
      <c r="D57" s="80"/>
      <c r="E57" s="80"/>
      <c r="F57" s="80"/>
      <c r="G57" s="80"/>
      <c r="H57" s="9"/>
      <c r="I57" s="9"/>
      <c r="J57" s="9"/>
      <c r="K57" s="417"/>
      <c r="L57" s="397"/>
      <c r="M57" s="397"/>
      <c r="N57" s="400"/>
      <c r="O57" s="532"/>
      <c r="P57" s="36"/>
      <c r="Q57" s="85"/>
      <c r="R57" s="85"/>
      <c r="S57" s="85"/>
      <c r="T57" s="85"/>
      <c r="U57" s="36"/>
      <c r="V57" s="36"/>
      <c r="W57" s="36"/>
      <c r="X57" s="95"/>
    </row>
    <row r="58" spans="1:24" ht="24" customHeight="1" thickBot="1">
      <c r="A58" s="251"/>
      <c r="B58" s="69"/>
      <c r="C58" s="70"/>
      <c r="D58" s="418"/>
      <c r="E58" s="418"/>
      <c r="F58" s="418"/>
      <c r="G58" s="418"/>
      <c r="H58" s="70"/>
      <c r="I58" s="70"/>
      <c r="J58" s="70"/>
      <c r="K58" s="420"/>
      <c r="L58" s="397"/>
      <c r="M58" s="397"/>
      <c r="N58" s="401"/>
      <c r="O58" s="51"/>
      <c r="P58" s="38"/>
      <c r="Q58" s="86"/>
      <c r="R58" s="86"/>
      <c r="S58" s="86"/>
      <c r="T58" s="86"/>
      <c r="U58" s="38"/>
      <c r="V58" s="38"/>
      <c r="W58" s="38"/>
      <c r="X58" s="96"/>
    </row>
    <row r="59" ht="13.5" thickTop="1"/>
  </sheetData>
  <sheetProtection password="C429" sheet="1"/>
  <mergeCells count="20">
    <mergeCell ref="W2:W4"/>
    <mergeCell ref="X2:X4"/>
    <mergeCell ref="Q2:Q4"/>
    <mergeCell ref="R2:R4"/>
    <mergeCell ref="S2:S4"/>
    <mergeCell ref="T2:T4"/>
    <mergeCell ref="U2:U4"/>
    <mergeCell ref="V2:V4"/>
    <mergeCell ref="H2:H4"/>
    <mergeCell ref="I2:I4"/>
    <mergeCell ref="J2:J4"/>
    <mergeCell ref="K2:K4"/>
    <mergeCell ref="O2:O4"/>
    <mergeCell ref="P2:P4"/>
    <mergeCell ref="B2:B4"/>
    <mergeCell ref="C2:C4"/>
    <mergeCell ref="D2:D4"/>
    <mergeCell ref="E2:E4"/>
    <mergeCell ref="F2:F4"/>
    <mergeCell ref="G2:G4"/>
  </mergeCells>
  <conditionalFormatting sqref="O7:X7">
    <cfRule type="cellIs" priority="2" dxfId="112" operator="lessThan" stopIfTrue="1">
      <formula>1</formula>
    </cfRule>
  </conditionalFormatting>
  <conditionalFormatting sqref="O9:X9">
    <cfRule type="cellIs" priority="1" dxfId="1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4"/>
  <sheetViews>
    <sheetView zoomScale="85" zoomScaleNormal="85" zoomScalePageLayoutView="0" workbookViewId="0" topLeftCell="A1">
      <selection activeCell="M74" sqref="M74"/>
    </sheetView>
  </sheetViews>
  <sheetFormatPr defaultColWidth="11.421875" defaultRowHeight="15"/>
  <cols>
    <col min="1" max="1" width="32.28125" style="1" bestFit="1" customWidth="1"/>
    <col min="2" max="3" width="9.7109375" style="79" customWidth="1"/>
    <col min="4" max="4" width="9.7109375" style="3" customWidth="1"/>
    <col min="5" max="7" width="9.7109375" style="79" customWidth="1"/>
    <col min="8" max="11" width="9.7109375" style="3" customWidth="1"/>
    <col min="12" max="12" width="4.7109375" style="3" customWidth="1"/>
    <col min="13" max="13" width="5.421875" style="3" customWidth="1"/>
    <col min="14" max="14" width="32.28125" style="3" customWidth="1"/>
    <col min="15" max="16" width="9.7109375" style="79" customWidth="1"/>
    <col min="17" max="17" width="9.7109375" style="3" customWidth="1"/>
    <col min="18" max="20" width="9.7109375" style="79" customWidth="1"/>
    <col min="21" max="24" width="9.7109375" style="3" customWidth="1"/>
    <col min="25" max="25" width="11.421875" style="560" customWidth="1"/>
    <col min="26" max="26" width="11.421875" style="3" customWidth="1"/>
    <col min="27" max="16384" width="11.421875" style="3" customWidth="1"/>
  </cols>
  <sheetData>
    <row r="1" spans="14:24" ht="13.5" thickBot="1">
      <c r="N1" s="1"/>
      <c r="Q1" s="1"/>
      <c r="V1" s="2"/>
      <c r="X1" s="2"/>
    </row>
    <row r="2" spans="1:25" ht="137.25" customHeight="1" thickTop="1">
      <c r="A2" s="537"/>
      <c r="B2" s="690" t="s">
        <v>381</v>
      </c>
      <c r="C2" s="684" t="s">
        <v>386</v>
      </c>
      <c r="D2" s="681" t="s">
        <v>375</v>
      </c>
      <c r="E2" s="684" t="s">
        <v>376</v>
      </c>
      <c r="F2" s="684" t="s">
        <v>387</v>
      </c>
      <c r="G2" s="684" t="s">
        <v>368</v>
      </c>
      <c r="H2" s="681" t="s">
        <v>369</v>
      </c>
      <c r="I2" s="681" t="s">
        <v>388</v>
      </c>
      <c r="J2" s="681" t="s">
        <v>385</v>
      </c>
      <c r="K2" s="693" t="s">
        <v>389</v>
      </c>
      <c r="L2" s="4"/>
      <c r="N2" s="537"/>
      <c r="O2" s="690" t="s">
        <v>381</v>
      </c>
      <c r="P2" s="684" t="s">
        <v>386</v>
      </c>
      <c r="Q2" s="681" t="s">
        <v>375</v>
      </c>
      <c r="R2" s="684" t="s">
        <v>376</v>
      </c>
      <c r="S2" s="684" t="s">
        <v>387</v>
      </c>
      <c r="T2" s="684" t="s">
        <v>368</v>
      </c>
      <c r="U2" s="681" t="s">
        <v>369</v>
      </c>
      <c r="V2" s="681" t="s">
        <v>388</v>
      </c>
      <c r="W2" s="681" t="s">
        <v>385</v>
      </c>
      <c r="X2" s="693" t="s">
        <v>389</v>
      </c>
      <c r="Y2" s="561"/>
    </row>
    <row r="3" spans="1:25" ht="38.25" customHeight="1">
      <c r="A3" s="550" t="s">
        <v>330</v>
      </c>
      <c r="B3" s="691"/>
      <c r="C3" s="685"/>
      <c r="D3" s="682"/>
      <c r="E3" s="685"/>
      <c r="F3" s="685"/>
      <c r="G3" s="685"/>
      <c r="H3" s="682"/>
      <c r="I3" s="682"/>
      <c r="J3" s="682"/>
      <c r="K3" s="694"/>
      <c r="L3" s="4"/>
      <c r="N3" s="550" t="s">
        <v>330</v>
      </c>
      <c r="O3" s="691"/>
      <c r="P3" s="685"/>
      <c r="Q3" s="682"/>
      <c r="R3" s="685"/>
      <c r="S3" s="685"/>
      <c r="T3" s="685"/>
      <c r="U3" s="682"/>
      <c r="V3" s="682"/>
      <c r="W3" s="682"/>
      <c r="X3" s="694"/>
      <c r="Y3" s="561"/>
    </row>
    <row r="4" spans="1:25" ht="39.75" customHeight="1" thickBot="1">
      <c r="A4" s="552" t="s">
        <v>462</v>
      </c>
      <c r="B4" s="692"/>
      <c r="C4" s="686"/>
      <c r="D4" s="683"/>
      <c r="E4" s="686"/>
      <c r="F4" s="686"/>
      <c r="G4" s="686"/>
      <c r="H4" s="683"/>
      <c r="I4" s="683"/>
      <c r="J4" s="683"/>
      <c r="K4" s="695"/>
      <c r="L4" s="4"/>
      <c r="N4" s="552" t="s">
        <v>464</v>
      </c>
      <c r="O4" s="692"/>
      <c r="P4" s="686"/>
      <c r="Q4" s="683"/>
      <c r="R4" s="686"/>
      <c r="S4" s="686"/>
      <c r="T4" s="686"/>
      <c r="U4" s="683"/>
      <c r="V4" s="683"/>
      <c r="W4" s="683"/>
      <c r="X4" s="695"/>
      <c r="Y4" s="561"/>
    </row>
    <row r="5" spans="1:25" ht="18.75" thickTop="1">
      <c r="A5" s="5" t="s">
        <v>10</v>
      </c>
      <c r="B5" s="191" t="e">
        <f>Dates!#REF!</f>
        <v>#REF!</v>
      </c>
      <c r="C5" s="191">
        <f>Dates!C13</f>
        <v>10</v>
      </c>
      <c r="D5" s="225">
        <f>Dates!C15</f>
        <v>12</v>
      </c>
      <c r="E5" s="191">
        <f>Dates!C16</f>
        <v>13</v>
      </c>
      <c r="F5" s="191">
        <f>Dates!C20</f>
        <v>17</v>
      </c>
      <c r="G5" s="191">
        <f>Dates!C23</f>
        <v>21</v>
      </c>
      <c r="H5" s="190">
        <f>Dates!C25</f>
        <v>23</v>
      </c>
      <c r="I5" s="192">
        <f>Dates!C26</f>
        <v>24</v>
      </c>
      <c r="J5" s="190">
        <f>Dates!C33</f>
        <v>29</v>
      </c>
      <c r="K5" s="278">
        <f>Dates!C32</f>
        <v>30</v>
      </c>
      <c r="L5" s="6"/>
      <c r="N5" s="5" t="s">
        <v>10</v>
      </c>
      <c r="O5" s="566" t="e">
        <f aca="true" t="shared" si="0" ref="O5:Q6">B5</f>
        <v>#REF!</v>
      </c>
      <c r="P5" s="226">
        <f t="shared" si="0"/>
        <v>10</v>
      </c>
      <c r="Q5" s="227">
        <f t="shared" si="0"/>
        <v>12</v>
      </c>
      <c r="R5" s="226">
        <f aca="true" t="shared" si="1" ref="R5:T7">E5</f>
        <v>13</v>
      </c>
      <c r="S5" s="226">
        <f t="shared" si="1"/>
        <v>17</v>
      </c>
      <c r="T5" s="226">
        <f t="shared" si="1"/>
        <v>21</v>
      </c>
      <c r="U5" s="221">
        <f>Dates!C25</f>
        <v>23</v>
      </c>
      <c r="V5" s="227">
        <f>Dates!C26</f>
        <v>24</v>
      </c>
      <c r="W5" s="221">
        <f aca="true" t="shared" si="2" ref="W5:X7">J5</f>
        <v>29</v>
      </c>
      <c r="X5" s="228">
        <f t="shared" si="2"/>
        <v>30</v>
      </c>
      <c r="Y5" s="562"/>
    </row>
    <row r="6" spans="1:25" ht="18">
      <c r="A6" s="7" t="s">
        <v>11</v>
      </c>
      <c r="B6" s="198" t="e">
        <f>Dates!#REF!</f>
        <v>#REF!</v>
      </c>
      <c r="C6" s="198">
        <f>Dates!E13</f>
        <v>41765</v>
      </c>
      <c r="D6" s="215" t="s">
        <v>443</v>
      </c>
      <c r="E6" s="198">
        <f>Dates!E16</f>
        <v>41786</v>
      </c>
      <c r="F6" s="198">
        <f>Dates!E20</f>
        <v>41792</v>
      </c>
      <c r="G6" s="198">
        <f>Dates!E23</f>
        <v>41802</v>
      </c>
      <c r="H6" s="195">
        <f>Dates!E25</f>
        <v>41807</v>
      </c>
      <c r="I6" s="215">
        <f>Dates!E26</f>
        <v>41813</v>
      </c>
      <c r="J6" s="220">
        <f>Dates!E33</f>
        <v>41907</v>
      </c>
      <c r="K6" s="229">
        <f>Dates!E32</f>
        <v>41912</v>
      </c>
      <c r="L6" s="13"/>
      <c r="N6" s="7" t="s">
        <v>11</v>
      </c>
      <c r="O6" s="567" t="e">
        <f t="shared" si="0"/>
        <v>#REF!</v>
      </c>
      <c r="P6" s="214">
        <f t="shared" si="0"/>
        <v>41765</v>
      </c>
      <c r="Q6" s="215" t="str">
        <f t="shared" si="0"/>
        <v>?</v>
      </c>
      <c r="R6" s="214">
        <f t="shared" si="1"/>
        <v>41786</v>
      </c>
      <c r="S6" s="214">
        <f t="shared" si="1"/>
        <v>41792</v>
      </c>
      <c r="T6" s="214">
        <f t="shared" si="1"/>
        <v>41802</v>
      </c>
      <c r="U6" s="195">
        <f>Dates!E25</f>
        <v>41807</v>
      </c>
      <c r="V6" s="215">
        <f>I6</f>
        <v>41813</v>
      </c>
      <c r="W6" s="195">
        <f t="shared" si="2"/>
        <v>41907</v>
      </c>
      <c r="X6" s="229">
        <f t="shared" si="2"/>
        <v>41912</v>
      </c>
      <c r="Y6" s="563"/>
    </row>
    <row r="7" spans="1:25" ht="18">
      <c r="A7" s="7" t="s">
        <v>12</v>
      </c>
      <c r="B7" s="87">
        <v>25</v>
      </c>
      <c r="C7" s="87">
        <v>25</v>
      </c>
      <c r="D7" s="8"/>
      <c r="E7" s="87">
        <v>20</v>
      </c>
      <c r="F7" s="87">
        <v>24</v>
      </c>
      <c r="G7" s="87">
        <v>31</v>
      </c>
      <c r="H7" s="9"/>
      <c r="I7" s="8"/>
      <c r="J7" s="10"/>
      <c r="K7" s="279"/>
      <c r="L7" s="13"/>
      <c r="N7" s="7" t="s">
        <v>12</v>
      </c>
      <c r="O7" s="410">
        <f>B7</f>
        <v>25</v>
      </c>
      <c r="P7" s="80">
        <f>C7</f>
        <v>25</v>
      </c>
      <c r="Q7" s="80">
        <f>D7</f>
        <v>0</v>
      </c>
      <c r="R7" s="80">
        <f>E7</f>
        <v>20</v>
      </c>
      <c r="S7" s="80">
        <f t="shared" si="1"/>
        <v>24</v>
      </c>
      <c r="T7" s="80">
        <v>31</v>
      </c>
      <c r="U7" s="80">
        <f>H7</f>
        <v>0</v>
      </c>
      <c r="V7" s="80">
        <f>I7</f>
        <v>0</v>
      </c>
      <c r="W7" s="80">
        <f t="shared" si="2"/>
        <v>0</v>
      </c>
      <c r="X7" s="417">
        <f t="shared" si="2"/>
        <v>0</v>
      </c>
      <c r="Y7" s="13"/>
    </row>
    <row r="8" spans="1:25" ht="18">
      <c r="A8" s="7" t="s">
        <v>13</v>
      </c>
      <c r="B8" s="87">
        <f>B22+B48</f>
        <v>53</v>
      </c>
      <c r="C8" s="87">
        <f>C29+C48</f>
        <v>54</v>
      </c>
      <c r="D8" s="8"/>
      <c r="E8" s="87">
        <f>E38+E66</f>
        <v>44</v>
      </c>
      <c r="F8" s="87">
        <f>F58+F30</f>
        <v>61</v>
      </c>
      <c r="G8" s="87">
        <f>G28+G48</f>
        <v>57</v>
      </c>
      <c r="H8" s="9"/>
      <c r="I8" s="8"/>
      <c r="J8" s="281"/>
      <c r="K8" s="282"/>
      <c r="L8" s="17"/>
      <c r="N8" s="7" t="s">
        <v>13</v>
      </c>
      <c r="O8" s="410">
        <f>O34+O36+O41+O56+O63</f>
        <v>163</v>
      </c>
      <c r="P8" s="80">
        <f>P19+P33+P34+P42+P58</f>
        <v>166</v>
      </c>
      <c r="Q8" s="8"/>
      <c r="R8" s="80">
        <f>R11+R27+R32+R43+R63</f>
        <v>154</v>
      </c>
      <c r="S8" s="149">
        <f>S11+S24+S38+S66+S69</f>
        <v>188</v>
      </c>
      <c r="T8" s="87">
        <f>T11+T15+T19+T52+T53</f>
        <v>171</v>
      </c>
      <c r="U8" s="12"/>
      <c r="V8" s="152"/>
      <c r="W8" s="12"/>
      <c r="X8" s="101"/>
      <c r="Y8" s="17"/>
    </row>
    <row r="9" spans="1:25" ht="18.75" thickBot="1">
      <c r="A9" s="18" t="s">
        <v>342</v>
      </c>
      <c r="B9" s="81" t="s">
        <v>409</v>
      </c>
      <c r="C9" s="81" t="s">
        <v>409</v>
      </c>
      <c r="D9" s="19"/>
      <c r="E9" s="81" t="s">
        <v>409</v>
      </c>
      <c r="F9" s="81" t="s">
        <v>409</v>
      </c>
      <c r="G9" s="81" t="s">
        <v>409</v>
      </c>
      <c r="H9" s="20"/>
      <c r="I9" s="19"/>
      <c r="J9" s="20"/>
      <c r="K9" s="90"/>
      <c r="L9" s="21"/>
      <c r="N9" s="18" t="s">
        <v>342</v>
      </c>
      <c r="O9" s="412" t="str">
        <f aca="true" t="shared" si="3" ref="O9:X9">B9</f>
        <v>oui</v>
      </c>
      <c r="P9" s="81" t="str">
        <f t="shared" si="3"/>
        <v>oui</v>
      </c>
      <c r="Q9" s="81">
        <f t="shared" si="3"/>
        <v>0</v>
      </c>
      <c r="R9" s="81" t="str">
        <f t="shared" si="3"/>
        <v>oui</v>
      </c>
      <c r="S9" s="81" t="str">
        <f t="shared" si="3"/>
        <v>oui</v>
      </c>
      <c r="T9" s="81" t="str">
        <f t="shared" si="3"/>
        <v>oui</v>
      </c>
      <c r="U9" s="81">
        <f t="shared" si="3"/>
        <v>0</v>
      </c>
      <c r="V9" s="81">
        <f t="shared" si="3"/>
        <v>0</v>
      </c>
      <c r="W9" s="81">
        <f t="shared" si="3"/>
        <v>0</v>
      </c>
      <c r="X9" s="92">
        <f t="shared" si="3"/>
        <v>0</v>
      </c>
      <c r="Y9" s="21"/>
    </row>
    <row r="10" spans="1:25" s="234" customFormat="1" ht="24" customHeight="1" thickTop="1">
      <c r="A10" s="243" t="s">
        <v>216</v>
      </c>
      <c r="B10" s="82"/>
      <c r="C10" s="82"/>
      <c r="D10" s="495"/>
      <c r="E10" s="82"/>
      <c r="F10" s="82"/>
      <c r="G10" s="82"/>
      <c r="H10" s="395"/>
      <c r="I10" s="495"/>
      <c r="J10" s="395"/>
      <c r="K10" s="465"/>
      <c r="L10" s="402"/>
      <c r="M10" s="403"/>
      <c r="N10" s="243" t="s">
        <v>216</v>
      </c>
      <c r="O10" s="568"/>
      <c r="P10" s="82"/>
      <c r="Q10" s="414"/>
      <c r="R10" s="82"/>
      <c r="S10" s="82"/>
      <c r="T10" s="82"/>
      <c r="U10" s="33"/>
      <c r="V10" s="497"/>
      <c r="W10" s="33"/>
      <c r="X10" s="498"/>
      <c r="Y10" s="564"/>
    </row>
    <row r="11" spans="1:25" s="234" customFormat="1" ht="24" customHeight="1">
      <c r="A11" s="238" t="s">
        <v>217</v>
      </c>
      <c r="B11" s="83">
        <v>15</v>
      </c>
      <c r="C11" s="83"/>
      <c r="D11" s="496"/>
      <c r="E11" s="83">
        <v>17</v>
      </c>
      <c r="F11" s="83">
        <v>24</v>
      </c>
      <c r="G11" s="83">
        <v>21</v>
      </c>
      <c r="H11" s="399"/>
      <c r="I11" s="496"/>
      <c r="J11" s="399"/>
      <c r="K11" s="467"/>
      <c r="L11" s="402"/>
      <c r="M11" s="403"/>
      <c r="N11" s="238" t="s">
        <v>217</v>
      </c>
      <c r="O11" s="569">
        <v>26</v>
      </c>
      <c r="P11" s="83"/>
      <c r="Q11" s="24"/>
      <c r="R11" s="346">
        <v>30</v>
      </c>
      <c r="S11" s="346">
        <v>37</v>
      </c>
      <c r="T11" s="346">
        <v>35</v>
      </c>
      <c r="U11" s="25"/>
      <c r="V11" s="153"/>
      <c r="W11" s="25"/>
      <c r="X11" s="27"/>
      <c r="Y11" s="564"/>
    </row>
    <row r="12" spans="1:25" s="234" customFormat="1" ht="24" customHeight="1">
      <c r="A12" s="238" t="s">
        <v>218</v>
      </c>
      <c r="B12" s="83"/>
      <c r="C12" s="83"/>
      <c r="D12" s="496"/>
      <c r="E12" s="83"/>
      <c r="F12" s="83"/>
      <c r="G12" s="83"/>
      <c r="H12" s="399"/>
      <c r="I12" s="496"/>
      <c r="J12" s="399"/>
      <c r="K12" s="467"/>
      <c r="L12" s="402"/>
      <c r="M12" s="403"/>
      <c r="N12" s="238" t="s">
        <v>218</v>
      </c>
      <c r="O12" s="569"/>
      <c r="P12" s="83"/>
      <c r="Q12" s="24"/>
      <c r="R12" s="83"/>
      <c r="S12" s="83"/>
      <c r="T12" s="83"/>
      <c r="U12" s="25"/>
      <c r="V12" s="153"/>
      <c r="W12" s="25"/>
      <c r="X12" s="27"/>
      <c r="Y12" s="564"/>
    </row>
    <row r="13" spans="1:25" s="234" customFormat="1" ht="24" customHeight="1">
      <c r="A13" s="238" t="s">
        <v>219</v>
      </c>
      <c r="B13" s="83"/>
      <c r="C13" s="83"/>
      <c r="D13" s="496"/>
      <c r="E13" s="83"/>
      <c r="F13" s="83"/>
      <c r="G13" s="83"/>
      <c r="H13" s="399"/>
      <c r="I13" s="496"/>
      <c r="J13" s="399"/>
      <c r="K13" s="467"/>
      <c r="L13" s="402"/>
      <c r="M13" s="403"/>
      <c r="N13" s="238" t="s">
        <v>219</v>
      </c>
      <c r="O13" s="569"/>
      <c r="P13" s="83"/>
      <c r="Q13" s="499"/>
      <c r="R13" s="83"/>
      <c r="S13" s="83"/>
      <c r="T13" s="83"/>
      <c r="U13" s="25"/>
      <c r="V13" s="153"/>
      <c r="W13" s="25"/>
      <c r="X13" s="29"/>
      <c r="Y13" s="565"/>
    </row>
    <row r="14" spans="1:25" s="234" customFormat="1" ht="24" customHeight="1">
      <c r="A14" s="236" t="s">
        <v>220</v>
      </c>
      <c r="B14" s="83"/>
      <c r="C14" s="83"/>
      <c r="D14" s="496"/>
      <c r="E14" s="83">
        <v>13</v>
      </c>
      <c r="F14" s="83">
        <v>15</v>
      </c>
      <c r="G14" s="83">
        <v>8</v>
      </c>
      <c r="H14" s="399"/>
      <c r="I14" s="496"/>
      <c r="J14" s="399"/>
      <c r="K14" s="467"/>
      <c r="L14" s="402"/>
      <c r="M14" s="403"/>
      <c r="N14" s="236" t="s">
        <v>220</v>
      </c>
      <c r="O14" s="569"/>
      <c r="P14" s="83"/>
      <c r="Q14" s="499"/>
      <c r="R14" s="83">
        <v>24</v>
      </c>
      <c r="S14" s="83">
        <v>24</v>
      </c>
      <c r="T14" s="83">
        <v>17</v>
      </c>
      <c r="U14" s="25"/>
      <c r="V14" s="153"/>
      <c r="W14" s="25"/>
      <c r="X14" s="27"/>
      <c r="Y14" s="565"/>
    </row>
    <row r="15" spans="1:25" s="234" customFormat="1" ht="24" customHeight="1">
      <c r="A15" s="236" t="s">
        <v>221</v>
      </c>
      <c r="B15" s="83"/>
      <c r="C15" s="83"/>
      <c r="D15" s="496"/>
      <c r="E15" s="83"/>
      <c r="F15" s="83"/>
      <c r="G15" s="83">
        <v>23</v>
      </c>
      <c r="H15" s="399"/>
      <c r="I15" s="496"/>
      <c r="J15" s="399"/>
      <c r="K15" s="467"/>
      <c r="L15" s="402"/>
      <c r="M15" s="403"/>
      <c r="N15" s="236" t="s">
        <v>221</v>
      </c>
      <c r="O15" s="569"/>
      <c r="P15" s="83"/>
      <c r="Q15" s="24"/>
      <c r="R15" s="83"/>
      <c r="S15" s="83"/>
      <c r="T15" s="346">
        <v>33</v>
      </c>
      <c r="U15" s="25"/>
      <c r="V15" s="499"/>
      <c r="W15" s="25"/>
      <c r="X15" s="27"/>
      <c r="Y15" s="565"/>
    </row>
    <row r="16" spans="1:25" s="234" customFormat="1" ht="24" customHeight="1">
      <c r="A16" s="236" t="s">
        <v>222</v>
      </c>
      <c r="B16" s="83">
        <v>3</v>
      </c>
      <c r="C16" s="83">
        <v>5</v>
      </c>
      <c r="D16" s="496"/>
      <c r="E16" s="83">
        <v>3</v>
      </c>
      <c r="F16" s="83"/>
      <c r="G16" s="83" t="s">
        <v>408</v>
      </c>
      <c r="H16" s="399"/>
      <c r="I16" s="496"/>
      <c r="J16" s="399"/>
      <c r="K16" s="467"/>
      <c r="L16" s="402"/>
      <c r="M16" s="403"/>
      <c r="N16" s="236" t="s">
        <v>222</v>
      </c>
      <c r="O16" s="569">
        <v>20</v>
      </c>
      <c r="P16" s="83">
        <v>19</v>
      </c>
      <c r="Q16" s="24"/>
      <c r="R16" s="83">
        <v>23</v>
      </c>
      <c r="S16" s="83"/>
      <c r="T16" s="83" t="s">
        <v>408</v>
      </c>
      <c r="U16" s="25"/>
      <c r="V16" s="153"/>
      <c r="W16" s="25"/>
      <c r="X16" s="27"/>
      <c r="Y16" s="564"/>
    </row>
    <row r="17" spans="1:25" s="234" customFormat="1" ht="24" customHeight="1">
      <c r="A17" s="236" t="s">
        <v>223</v>
      </c>
      <c r="B17" s="83">
        <v>12</v>
      </c>
      <c r="C17" s="83">
        <v>18</v>
      </c>
      <c r="D17" s="496"/>
      <c r="E17" s="83">
        <v>11</v>
      </c>
      <c r="F17" s="83">
        <v>18</v>
      </c>
      <c r="G17" s="83">
        <v>9</v>
      </c>
      <c r="H17" s="399"/>
      <c r="I17" s="496"/>
      <c r="J17" s="399"/>
      <c r="K17" s="467"/>
      <c r="L17" s="402"/>
      <c r="M17" s="403"/>
      <c r="N17" s="236" t="s">
        <v>223</v>
      </c>
      <c r="O17" s="569">
        <v>29</v>
      </c>
      <c r="P17" s="83">
        <v>30</v>
      </c>
      <c r="Q17" s="499"/>
      <c r="R17" s="83">
        <v>24</v>
      </c>
      <c r="S17" s="83">
        <v>31</v>
      </c>
      <c r="T17" s="83">
        <v>25</v>
      </c>
      <c r="U17" s="28"/>
      <c r="V17" s="499"/>
      <c r="W17" s="28"/>
      <c r="X17" s="29"/>
      <c r="Y17" s="564"/>
    </row>
    <row r="18" spans="1:25" s="234" customFormat="1" ht="24" customHeight="1">
      <c r="A18" s="238" t="s">
        <v>224</v>
      </c>
      <c r="B18" s="83"/>
      <c r="C18" s="83"/>
      <c r="D18" s="496"/>
      <c r="E18" s="83"/>
      <c r="F18" s="83"/>
      <c r="G18" s="83"/>
      <c r="H18" s="399"/>
      <c r="I18" s="496"/>
      <c r="J18" s="399"/>
      <c r="K18" s="467"/>
      <c r="L18" s="402"/>
      <c r="M18" s="403"/>
      <c r="N18" s="238" t="s">
        <v>224</v>
      </c>
      <c r="O18" s="569"/>
      <c r="P18" s="83"/>
      <c r="Q18" s="499"/>
      <c r="R18" s="83"/>
      <c r="S18" s="83"/>
      <c r="T18" s="83"/>
      <c r="U18" s="25"/>
      <c r="V18" s="499"/>
      <c r="W18" s="25"/>
      <c r="X18" s="27"/>
      <c r="Y18" s="564"/>
    </row>
    <row r="19" spans="1:25" s="234" customFormat="1" ht="24" customHeight="1">
      <c r="A19" s="236" t="s">
        <v>225</v>
      </c>
      <c r="B19" s="83">
        <v>20</v>
      </c>
      <c r="C19" s="83">
        <v>24</v>
      </c>
      <c r="D19" s="496"/>
      <c r="E19" s="83"/>
      <c r="F19" s="83">
        <v>22</v>
      </c>
      <c r="G19" s="83">
        <v>24</v>
      </c>
      <c r="H19" s="399"/>
      <c r="I19" s="496"/>
      <c r="J19" s="399"/>
      <c r="K19" s="467"/>
      <c r="L19" s="402"/>
      <c r="M19" s="403"/>
      <c r="N19" s="236" t="s">
        <v>225</v>
      </c>
      <c r="O19" s="569">
        <v>29</v>
      </c>
      <c r="P19" s="346">
        <v>33</v>
      </c>
      <c r="Q19" s="24"/>
      <c r="R19" s="83"/>
      <c r="S19" s="83">
        <v>31</v>
      </c>
      <c r="T19" s="346">
        <v>35</v>
      </c>
      <c r="U19" s="25"/>
      <c r="V19" s="153"/>
      <c r="W19" s="25"/>
      <c r="X19" s="27"/>
      <c r="Y19" s="564"/>
    </row>
    <row r="20" spans="1:25" s="234" customFormat="1" ht="24" customHeight="1">
      <c r="A20" s="236" t="s">
        <v>445</v>
      </c>
      <c r="B20" s="83"/>
      <c r="C20" s="83">
        <v>2</v>
      </c>
      <c r="D20" s="496"/>
      <c r="E20" s="83">
        <v>2</v>
      </c>
      <c r="F20" s="83"/>
      <c r="G20" s="83"/>
      <c r="H20" s="399"/>
      <c r="I20" s="496"/>
      <c r="J20" s="399"/>
      <c r="K20" s="467"/>
      <c r="L20" s="402"/>
      <c r="M20" s="403"/>
      <c r="N20" s="236" t="s">
        <v>445</v>
      </c>
      <c r="O20" s="569"/>
      <c r="P20" s="83">
        <v>14</v>
      </c>
      <c r="Q20" s="24"/>
      <c r="R20" s="83">
        <v>14</v>
      </c>
      <c r="S20" s="83"/>
      <c r="T20" s="83"/>
      <c r="U20" s="25"/>
      <c r="V20" s="153"/>
      <c r="W20" s="25"/>
      <c r="X20" s="27"/>
      <c r="Y20" s="564"/>
    </row>
    <row r="21" spans="1:25" s="234" customFormat="1" ht="24" customHeight="1">
      <c r="A21" s="238" t="s">
        <v>226</v>
      </c>
      <c r="B21" s="83"/>
      <c r="C21" s="83"/>
      <c r="D21" s="496"/>
      <c r="E21" s="83"/>
      <c r="F21" s="83"/>
      <c r="G21" s="83"/>
      <c r="H21" s="399"/>
      <c r="I21" s="496"/>
      <c r="J21" s="399"/>
      <c r="K21" s="467"/>
      <c r="L21" s="402"/>
      <c r="M21" s="403"/>
      <c r="N21" s="238" t="s">
        <v>226</v>
      </c>
      <c r="O21" s="569"/>
      <c r="P21" s="83"/>
      <c r="Q21" s="24"/>
      <c r="R21" s="83"/>
      <c r="S21" s="83"/>
      <c r="T21" s="83"/>
      <c r="U21" s="25"/>
      <c r="V21" s="153"/>
      <c r="W21" s="25"/>
      <c r="X21" s="27"/>
      <c r="Y21" s="564"/>
    </row>
    <row r="22" spans="1:25" s="234" customFormat="1" ht="24" customHeight="1">
      <c r="A22" s="238" t="s">
        <v>434</v>
      </c>
      <c r="B22" s="346">
        <v>26</v>
      </c>
      <c r="C22" s="83"/>
      <c r="D22" s="496"/>
      <c r="E22" s="83"/>
      <c r="F22" s="83"/>
      <c r="G22" s="83">
        <v>19</v>
      </c>
      <c r="H22" s="399"/>
      <c r="I22" s="496"/>
      <c r="J22" s="399"/>
      <c r="K22" s="467"/>
      <c r="L22" s="402"/>
      <c r="M22" s="403"/>
      <c r="N22" s="238" t="s">
        <v>434</v>
      </c>
      <c r="O22" s="569">
        <v>35</v>
      </c>
      <c r="P22" s="83"/>
      <c r="Q22" s="24"/>
      <c r="R22" s="83"/>
      <c r="S22" s="83"/>
      <c r="T22" s="83">
        <v>28</v>
      </c>
      <c r="U22" s="25"/>
      <c r="V22" s="153"/>
      <c r="W22" s="25"/>
      <c r="X22" s="27"/>
      <c r="Y22" s="564"/>
    </row>
    <row r="23" spans="1:25" s="234" customFormat="1" ht="24" customHeight="1">
      <c r="A23" s="236" t="s">
        <v>227</v>
      </c>
      <c r="B23" s="83"/>
      <c r="C23" s="83"/>
      <c r="D23" s="496"/>
      <c r="E23" s="83"/>
      <c r="F23" s="83"/>
      <c r="G23" s="83"/>
      <c r="H23" s="399"/>
      <c r="I23" s="496"/>
      <c r="J23" s="399"/>
      <c r="K23" s="467"/>
      <c r="L23" s="402"/>
      <c r="M23" s="403"/>
      <c r="N23" s="236" t="s">
        <v>227</v>
      </c>
      <c r="O23" s="569"/>
      <c r="P23" s="83"/>
      <c r="Q23" s="499"/>
      <c r="R23" s="83"/>
      <c r="S23" s="83"/>
      <c r="T23" s="83"/>
      <c r="U23" s="28"/>
      <c r="V23" s="153"/>
      <c r="W23" s="28"/>
      <c r="X23" s="27"/>
      <c r="Y23" s="565"/>
    </row>
    <row r="24" spans="1:25" s="234" customFormat="1" ht="24" customHeight="1">
      <c r="A24" s="236" t="s">
        <v>461</v>
      </c>
      <c r="B24" s="83"/>
      <c r="C24" s="83"/>
      <c r="D24" s="496"/>
      <c r="E24" s="83"/>
      <c r="F24" s="83">
        <v>18</v>
      </c>
      <c r="G24" s="83">
        <v>8</v>
      </c>
      <c r="H24" s="399"/>
      <c r="I24" s="496"/>
      <c r="J24" s="399"/>
      <c r="K24" s="467"/>
      <c r="L24" s="402"/>
      <c r="M24" s="403"/>
      <c r="N24" s="236" t="s">
        <v>461</v>
      </c>
      <c r="O24" s="569"/>
      <c r="P24" s="83"/>
      <c r="Q24" s="499"/>
      <c r="R24" s="83"/>
      <c r="S24" s="346">
        <v>42</v>
      </c>
      <c r="T24" s="83">
        <v>28</v>
      </c>
      <c r="U24" s="28"/>
      <c r="V24" s="153"/>
      <c r="W24" s="28"/>
      <c r="X24" s="27"/>
      <c r="Y24" s="565"/>
    </row>
    <row r="25" spans="1:25" s="234" customFormat="1" ht="24" customHeight="1">
      <c r="A25" s="236" t="s">
        <v>228</v>
      </c>
      <c r="B25" s="83">
        <v>17</v>
      </c>
      <c r="C25" s="83">
        <v>14</v>
      </c>
      <c r="D25" s="496"/>
      <c r="E25" s="83">
        <v>15</v>
      </c>
      <c r="F25" s="83">
        <v>19</v>
      </c>
      <c r="G25" s="83">
        <v>9</v>
      </c>
      <c r="H25" s="399"/>
      <c r="I25" s="496"/>
      <c r="J25" s="399"/>
      <c r="K25" s="467"/>
      <c r="L25" s="402"/>
      <c r="M25" s="403"/>
      <c r="N25" s="236" t="s">
        <v>228</v>
      </c>
      <c r="O25" s="569">
        <v>30</v>
      </c>
      <c r="P25" s="83">
        <v>26</v>
      </c>
      <c r="Q25" s="499"/>
      <c r="R25" s="83">
        <v>27</v>
      </c>
      <c r="S25" s="83">
        <v>32</v>
      </c>
      <c r="T25" s="83">
        <v>20</v>
      </c>
      <c r="U25" s="25"/>
      <c r="V25" s="499"/>
      <c r="W25" s="25"/>
      <c r="X25" s="27"/>
      <c r="Y25" s="565"/>
    </row>
    <row r="26" spans="1:25" s="234" customFormat="1" ht="24" customHeight="1">
      <c r="A26" s="238" t="s">
        <v>229</v>
      </c>
      <c r="B26" s="83"/>
      <c r="C26" s="83"/>
      <c r="D26" s="496"/>
      <c r="E26" s="83"/>
      <c r="F26" s="83"/>
      <c r="G26" s="83"/>
      <c r="H26" s="399"/>
      <c r="I26" s="496"/>
      <c r="J26" s="399"/>
      <c r="K26" s="467"/>
      <c r="L26" s="402"/>
      <c r="M26" s="403"/>
      <c r="N26" s="238" t="s">
        <v>229</v>
      </c>
      <c r="O26" s="569"/>
      <c r="P26" s="83"/>
      <c r="Q26" s="24"/>
      <c r="R26" s="83"/>
      <c r="S26" s="83"/>
      <c r="T26" s="83"/>
      <c r="U26" s="25"/>
      <c r="V26" s="153"/>
      <c r="W26" s="25"/>
      <c r="X26" s="27"/>
      <c r="Y26" s="564"/>
    </row>
    <row r="27" spans="1:25" s="234" customFormat="1" ht="24" customHeight="1">
      <c r="A27" s="236" t="s">
        <v>230</v>
      </c>
      <c r="B27" s="83">
        <v>15</v>
      </c>
      <c r="C27" s="83"/>
      <c r="D27" s="496"/>
      <c r="E27" s="83">
        <v>18</v>
      </c>
      <c r="F27" s="83">
        <v>19</v>
      </c>
      <c r="G27" s="83"/>
      <c r="H27" s="399"/>
      <c r="I27" s="496"/>
      <c r="J27" s="399"/>
      <c r="K27" s="467"/>
      <c r="L27" s="402"/>
      <c r="M27" s="403"/>
      <c r="N27" s="236" t="s">
        <v>230</v>
      </c>
      <c r="O27" s="569">
        <v>25</v>
      </c>
      <c r="P27" s="83"/>
      <c r="Q27" s="24"/>
      <c r="R27" s="346">
        <v>31</v>
      </c>
      <c r="S27" s="83">
        <v>30</v>
      </c>
      <c r="T27" s="83"/>
      <c r="U27" s="25"/>
      <c r="V27" s="153"/>
      <c r="W27" s="25"/>
      <c r="X27" s="27"/>
      <c r="Y27" s="564"/>
    </row>
    <row r="28" spans="1:25" s="234" customFormat="1" ht="24" customHeight="1">
      <c r="A28" s="236" t="s">
        <v>472</v>
      </c>
      <c r="B28" s="83"/>
      <c r="C28" s="83"/>
      <c r="D28" s="496"/>
      <c r="E28" s="83"/>
      <c r="F28" s="83"/>
      <c r="G28" s="346">
        <v>28</v>
      </c>
      <c r="H28" s="399"/>
      <c r="I28" s="496"/>
      <c r="J28" s="399"/>
      <c r="K28" s="467"/>
      <c r="L28" s="402"/>
      <c r="M28" s="403"/>
      <c r="N28" s="236" t="s">
        <v>472</v>
      </c>
      <c r="O28" s="569"/>
      <c r="P28" s="83"/>
      <c r="Q28" s="24"/>
      <c r="R28" s="346"/>
      <c r="S28" s="83"/>
      <c r="T28" s="83">
        <v>35</v>
      </c>
      <c r="U28" s="25"/>
      <c r="V28" s="153"/>
      <c r="W28" s="25"/>
      <c r="X28" s="27"/>
      <c r="Y28" s="564"/>
    </row>
    <row r="29" spans="1:25" s="234" customFormat="1" ht="24" customHeight="1">
      <c r="A29" s="236" t="s">
        <v>231</v>
      </c>
      <c r="B29" s="83"/>
      <c r="C29" s="346">
        <v>26</v>
      </c>
      <c r="D29" s="496"/>
      <c r="E29" s="83"/>
      <c r="F29" s="83">
        <v>23</v>
      </c>
      <c r="G29" s="83">
        <v>20</v>
      </c>
      <c r="H29" s="399"/>
      <c r="I29" s="496"/>
      <c r="J29" s="399"/>
      <c r="K29" s="467"/>
      <c r="L29" s="402"/>
      <c r="M29" s="403"/>
      <c r="N29" s="236" t="s">
        <v>231</v>
      </c>
      <c r="O29" s="569"/>
      <c r="P29" s="83">
        <v>33</v>
      </c>
      <c r="Q29" s="24"/>
      <c r="R29" s="83"/>
      <c r="S29" s="83">
        <v>31</v>
      </c>
      <c r="T29" s="83">
        <v>30</v>
      </c>
      <c r="U29" s="28"/>
      <c r="V29" s="153"/>
      <c r="W29" s="28"/>
      <c r="X29" s="29"/>
      <c r="Y29" s="565"/>
    </row>
    <row r="30" spans="1:25" s="234" customFormat="1" ht="24" customHeight="1">
      <c r="A30" s="238" t="s">
        <v>232</v>
      </c>
      <c r="B30" s="83"/>
      <c r="C30" s="83">
        <v>23</v>
      </c>
      <c r="D30" s="496"/>
      <c r="E30" s="83"/>
      <c r="F30" s="346">
        <v>30</v>
      </c>
      <c r="G30" s="83"/>
      <c r="H30" s="399"/>
      <c r="I30" s="496"/>
      <c r="J30" s="399"/>
      <c r="K30" s="467"/>
      <c r="L30" s="402"/>
      <c r="M30" s="403"/>
      <c r="N30" s="238" t="s">
        <v>232</v>
      </c>
      <c r="O30" s="569"/>
      <c r="P30" s="83">
        <v>25</v>
      </c>
      <c r="Q30" s="24"/>
      <c r="R30" s="83"/>
      <c r="S30" s="83">
        <v>33</v>
      </c>
      <c r="T30" s="83"/>
      <c r="U30" s="25"/>
      <c r="V30" s="153"/>
      <c r="W30" s="25"/>
      <c r="X30" s="27"/>
      <c r="Y30" s="564"/>
    </row>
    <row r="31" spans="1:25" s="234" customFormat="1" ht="24" customHeight="1">
      <c r="A31" s="238" t="s">
        <v>233</v>
      </c>
      <c r="B31" s="83"/>
      <c r="C31" s="83"/>
      <c r="D31" s="496"/>
      <c r="E31" s="83"/>
      <c r="F31" s="83"/>
      <c r="G31" s="83"/>
      <c r="H31" s="399"/>
      <c r="I31" s="496"/>
      <c r="J31" s="399"/>
      <c r="K31" s="467"/>
      <c r="L31" s="402"/>
      <c r="M31" s="403"/>
      <c r="N31" s="238" t="s">
        <v>233</v>
      </c>
      <c r="O31" s="569"/>
      <c r="P31" s="83"/>
      <c r="Q31" s="24"/>
      <c r="R31" s="83"/>
      <c r="S31" s="83"/>
      <c r="T31" s="83"/>
      <c r="U31" s="25"/>
      <c r="V31" s="153"/>
      <c r="W31" s="25"/>
      <c r="X31" s="27"/>
      <c r="Y31" s="564"/>
    </row>
    <row r="32" spans="1:25" s="234" customFormat="1" ht="24" customHeight="1">
      <c r="A32" s="236" t="s">
        <v>234</v>
      </c>
      <c r="B32" s="83">
        <v>4</v>
      </c>
      <c r="C32" s="83">
        <v>10</v>
      </c>
      <c r="D32" s="496"/>
      <c r="E32" s="83">
        <v>13</v>
      </c>
      <c r="F32" s="83">
        <v>14</v>
      </c>
      <c r="G32" s="83">
        <v>5</v>
      </c>
      <c r="H32" s="399"/>
      <c r="I32" s="496"/>
      <c r="J32" s="399"/>
      <c r="K32" s="467"/>
      <c r="L32" s="402"/>
      <c r="M32" s="403"/>
      <c r="N32" s="236" t="s">
        <v>234</v>
      </c>
      <c r="O32" s="569">
        <v>18</v>
      </c>
      <c r="P32" s="83">
        <v>26</v>
      </c>
      <c r="Q32" s="499"/>
      <c r="R32" s="346">
        <v>31</v>
      </c>
      <c r="S32" s="83">
        <v>28</v>
      </c>
      <c r="T32" s="83">
        <v>21</v>
      </c>
      <c r="U32" s="28"/>
      <c r="V32" s="153"/>
      <c r="W32" s="28"/>
      <c r="X32" s="27"/>
      <c r="Y32" s="565"/>
    </row>
    <row r="33" spans="1:25" s="234" customFormat="1" ht="24" customHeight="1">
      <c r="A33" s="236" t="s">
        <v>235</v>
      </c>
      <c r="B33" s="83"/>
      <c r="C33" s="83">
        <v>22</v>
      </c>
      <c r="D33" s="496"/>
      <c r="E33" s="83"/>
      <c r="F33" s="83">
        <v>24</v>
      </c>
      <c r="G33" s="83">
        <v>7</v>
      </c>
      <c r="H33" s="399"/>
      <c r="I33" s="496"/>
      <c r="J33" s="399"/>
      <c r="K33" s="467"/>
      <c r="L33" s="402"/>
      <c r="M33" s="403"/>
      <c r="N33" s="236" t="s">
        <v>235</v>
      </c>
      <c r="O33" s="569"/>
      <c r="P33" s="346">
        <v>32</v>
      </c>
      <c r="Q33" s="24"/>
      <c r="R33" s="83"/>
      <c r="S33" s="83">
        <v>36</v>
      </c>
      <c r="T33" s="83">
        <v>16</v>
      </c>
      <c r="U33" s="25"/>
      <c r="V33" s="153"/>
      <c r="W33" s="25"/>
      <c r="X33" s="27"/>
      <c r="Y33" s="564"/>
    </row>
    <row r="34" spans="1:25" s="234" customFormat="1" ht="24" customHeight="1">
      <c r="A34" s="236" t="s">
        <v>236</v>
      </c>
      <c r="B34" s="83">
        <v>16</v>
      </c>
      <c r="C34" s="83">
        <v>22</v>
      </c>
      <c r="D34" s="496"/>
      <c r="E34" s="83"/>
      <c r="F34" s="83">
        <v>20</v>
      </c>
      <c r="G34" s="83">
        <v>8</v>
      </c>
      <c r="H34" s="399"/>
      <c r="I34" s="496"/>
      <c r="J34" s="399"/>
      <c r="K34" s="467"/>
      <c r="L34" s="402"/>
      <c r="M34" s="403"/>
      <c r="N34" s="236" t="s">
        <v>236</v>
      </c>
      <c r="O34" s="331">
        <v>32</v>
      </c>
      <c r="P34" s="346">
        <v>35</v>
      </c>
      <c r="Q34" s="24"/>
      <c r="R34" s="83"/>
      <c r="S34" s="83">
        <v>33</v>
      </c>
      <c r="T34" s="83">
        <v>17</v>
      </c>
      <c r="U34" s="25"/>
      <c r="V34" s="153"/>
      <c r="W34" s="25"/>
      <c r="X34" s="27"/>
      <c r="Y34" s="564"/>
    </row>
    <row r="35" spans="1:25" s="234" customFormat="1" ht="24" customHeight="1">
      <c r="A35" s="238" t="s">
        <v>237</v>
      </c>
      <c r="B35" s="83"/>
      <c r="C35" s="83"/>
      <c r="D35" s="496"/>
      <c r="E35" s="83"/>
      <c r="F35" s="83"/>
      <c r="G35" s="83"/>
      <c r="H35" s="399"/>
      <c r="I35" s="496"/>
      <c r="J35" s="399"/>
      <c r="K35" s="467"/>
      <c r="L35" s="402"/>
      <c r="M35" s="403"/>
      <c r="N35" s="238" t="s">
        <v>237</v>
      </c>
      <c r="O35" s="569"/>
      <c r="P35" s="83"/>
      <c r="Q35" s="24"/>
      <c r="R35" s="83"/>
      <c r="S35" s="83"/>
      <c r="T35" s="83"/>
      <c r="U35" s="25"/>
      <c r="V35" s="153"/>
      <c r="W35" s="25"/>
      <c r="X35" s="27"/>
      <c r="Y35" s="564"/>
    </row>
    <row r="36" spans="1:25" s="234" customFormat="1" ht="24" customHeight="1">
      <c r="A36" s="236" t="s">
        <v>238</v>
      </c>
      <c r="B36" s="83">
        <v>13</v>
      </c>
      <c r="C36" s="83">
        <v>9</v>
      </c>
      <c r="D36" s="496"/>
      <c r="E36" s="83">
        <v>9</v>
      </c>
      <c r="F36" s="83">
        <v>14</v>
      </c>
      <c r="G36" s="83">
        <v>13</v>
      </c>
      <c r="H36" s="399"/>
      <c r="I36" s="496"/>
      <c r="J36" s="399"/>
      <c r="K36" s="467"/>
      <c r="L36" s="402"/>
      <c r="M36" s="403"/>
      <c r="N36" s="236" t="s">
        <v>238</v>
      </c>
      <c r="O36" s="331">
        <v>35</v>
      </c>
      <c r="P36" s="83">
        <v>21</v>
      </c>
      <c r="Q36" s="24"/>
      <c r="R36" s="83">
        <v>29</v>
      </c>
      <c r="S36" s="83">
        <v>32</v>
      </c>
      <c r="T36" s="83">
        <v>30</v>
      </c>
      <c r="U36" s="25"/>
      <c r="V36" s="499"/>
      <c r="W36" s="25"/>
      <c r="X36" s="27"/>
      <c r="Y36" s="565"/>
    </row>
    <row r="37" spans="1:25" s="234" customFormat="1" ht="24" customHeight="1">
      <c r="A37" s="238" t="s">
        <v>239</v>
      </c>
      <c r="B37" s="83"/>
      <c r="C37" s="83"/>
      <c r="D37" s="496"/>
      <c r="E37" s="83"/>
      <c r="F37" s="83"/>
      <c r="G37" s="83"/>
      <c r="H37" s="399"/>
      <c r="I37" s="496"/>
      <c r="J37" s="399"/>
      <c r="K37" s="467"/>
      <c r="L37" s="402"/>
      <c r="M37" s="403"/>
      <c r="N37" s="238" t="s">
        <v>239</v>
      </c>
      <c r="O37" s="569"/>
      <c r="P37" s="83"/>
      <c r="Q37" s="24"/>
      <c r="R37" s="83"/>
      <c r="S37" s="83"/>
      <c r="T37" s="83"/>
      <c r="U37" s="25"/>
      <c r="V37" s="153"/>
      <c r="W37" s="25"/>
      <c r="X37" s="27"/>
      <c r="Y37" s="564"/>
    </row>
    <row r="38" spans="1:25" s="234" customFormat="1" ht="24" customHeight="1">
      <c r="A38" s="236" t="s">
        <v>240</v>
      </c>
      <c r="B38" s="83">
        <v>21</v>
      </c>
      <c r="C38" s="83">
        <v>22</v>
      </c>
      <c r="D38" s="496"/>
      <c r="E38" s="346">
        <v>23</v>
      </c>
      <c r="F38" s="83">
        <v>29</v>
      </c>
      <c r="G38" s="83">
        <v>21</v>
      </c>
      <c r="H38" s="399"/>
      <c r="I38" s="496"/>
      <c r="J38" s="399"/>
      <c r="K38" s="467"/>
      <c r="L38" s="402"/>
      <c r="M38" s="403"/>
      <c r="N38" s="236" t="s">
        <v>240</v>
      </c>
      <c r="O38" s="569">
        <v>31</v>
      </c>
      <c r="P38" s="83">
        <v>29</v>
      </c>
      <c r="Q38" s="24"/>
      <c r="R38" s="83">
        <v>32</v>
      </c>
      <c r="S38" s="346">
        <v>37</v>
      </c>
      <c r="T38" s="83">
        <v>27</v>
      </c>
      <c r="U38" s="25"/>
      <c r="V38" s="153"/>
      <c r="W38" s="25"/>
      <c r="X38" s="27"/>
      <c r="Y38" s="564"/>
    </row>
    <row r="39" spans="1:25" s="234" customFormat="1" ht="24" customHeight="1">
      <c r="A39" s="238" t="s">
        <v>241</v>
      </c>
      <c r="B39" s="83">
        <v>12</v>
      </c>
      <c r="C39" s="83">
        <v>12</v>
      </c>
      <c r="D39" s="496"/>
      <c r="E39" s="83">
        <v>12</v>
      </c>
      <c r="F39" s="83" t="s">
        <v>456</v>
      </c>
      <c r="G39" s="83"/>
      <c r="H39" s="399"/>
      <c r="I39" s="496"/>
      <c r="J39" s="399"/>
      <c r="K39" s="467"/>
      <c r="L39" s="402"/>
      <c r="M39" s="403"/>
      <c r="N39" s="238" t="s">
        <v>241</v>
      </c>
      <c r="O39" s="569">
        <v>29</v>
      </c>
      <c r="P39" s="83">
        <v>24</v>
      </c>
      <c r="Q39" s="24"/>
      <c r="R39" s="83">
        <v>26</v>
      </c>
      <c r="S39" s="83" t="s">
        <v>456</v>
      </c>
      <c r="T39" s="83"/>
      <c r="U39" s="25"/>
      <c r="V39" s="153"/>
      <c r="W39" s="25"/>
      <c r="X39" s="27"/>
      <c r="Y39" s="564"/>
    </row>
    <row r="40" spans="1:25" s="234" customFormat="1" ht="24" customHeight="1">
      <c r="A40" s="236" t="s">
        <v>242</v>
      </c>
      <c r="B40" s="83"/>
      <c r="C40" s="83"/>
      <c r="D40" s="496"/>
      <c r="E40" s="83"/>
      <c r="F40" s="83"/>
      <c r="G40" s="83"/>
      <c r="H40" s="399"/>
      <c r="I40" s="496"/>
      <c r="J40" s="399"/>
      <c r="K40" s="467"/>
      <c r="L40" s="402"/>
      <c r="M40" s="403"/>
      <c r="N40" s="236" t="s">
        <v>242</v>
      </c>
      <c r="O40" s="569"/>
      <c r="P40" s="83"/>
      <c r="Q40" s="24"/>
      <c r="R40" s="83"/>
      <c r="S40" s="83"/>
      <c r="T40" s="83"/>
      <c r="U40" s="28"/>
      <c r="V40" s="499"/>
      <c r="W40" s="28"/>
      <c r="X40" s="29"/>
      <c r="Y40" s="564"/>
    </row>
    <row r="41" spans="1:25" s="234" customFormat="1" ht="24" customHeight="1">
      <c r="A41" s="238" t="s">
        <v>243</v>
      </c>
      <c r="B41" s="83">
        <v>22</v>
      </c>
      <c r="C41" s="83"/>
      <c r="D41" s="496"/>
      <c r="E41" s="83">
        <v>16</v>
      </c>
      <c r="F41" s="83">
        <v>18</v>
      </c>
      <c r="G41" s="83">
        <v>13</v>
      </c>
      <c r="H41" s="399"/>
      <c r="I41" s="496"/>
      <c r="J41" s="399"/>
      <c r="K41" s="467"/>
      <c r="L41" s="402"/>
      <c r="M41" s="403"/>
      <c r="N41" s="238" t="s">
        <v>243</v>
      </c>
      <c r="O41" s="331">
        <v>32</v>
      </c>
      <c r="P41" s="83"/>
      <c r="Q41" s="499"/>
      <c r="R41" s="83">
        <v>27</v>
      </c>
      <c r="S41" s="83">
        <v>25</v>
      </c>
      <c r="T41" s="83">
        <v>21</v>
      </c>
      <c r="U41" s="28"/>
      <c r="V41" s="499"/>
      <c r="W41" s="28"/>
      <c r="X41" s="29"/>
      <c r="Y41" s="565"/>
    </row>
    <row r="42" spans="1:25" s="234" customFormat="1" ht="24" customHeight="1">
      <c r="A42" s="236" t="s">
        <v>244</v>
      </c>
      <c r="B42" s="83">
        <v>13</v>
      </c>
      <c r="C42" s="83">
        <v>15</v>
      </c>
      <c r="D42" s="496"/>
      <c r="E42" s="83">
        <v>12</v>
      </c>
      <c r="F42" s="83">
        <v>13</v>
      </c>
      <c r="G42" s="83">
        <v>11</v>
      </c>
      <c r="H42" s="399"/>
      <c r="I42" s="496"/>
      <c r="J42" s="399"/>
      <c r="K42" s="467"/>
      <c r="L42" s="402"/>
      <c r="M42" s="403"/>
      <c r="N42" s="236" t="s">
        <v>244</v>
      </c>
      <c r="O42" s="569">
        <v>31</v>
      </c>
      <c r="P42" s="346">
        <v>35</v>
      </c>
      <c r="Q42" s="499"/>
      <c r="R42" s="83">
        <v>30</v>
      </c>
      <c r="S42" s="83">
        <v>32</v>
      </c>
      <c r="T42" s="83">
        <v>32</v>
      </c>
      <c r="U42" s="25"/>
      <c r="V42" s="499"/>
      <c r="W42" s="25"/>
      <c r="X42" s="27"/>
      <c r="Y42" s="564"/>
    </row>
    <row r="43" spans="1:25" s="234" customFormat="1" ht="24" customHeight="1">
      <c r="A43" s="238" t="s">
        <v>245</v>
      </c>
      <c r="B43" s="83">
        <v>10</v>
      </c>
      <c r="C43" s="83">
        <v>7</v>
      </c>
      <c r="D43" s="496"/>
      <c r="E43" s="83">
        <v>11</v>
      </c>
      <c r="F43" s="83"/>
      <c r="G43" s="83"/>
      <c r="H43" s="399"/>
      <c r="I43" s="496"/>
      <c r="J43" s="399"/>
      <c r="K43" s="467"/>
      <c r="L43" s="402"/>
      <c r="M43" s="403"/>
      <c r="N43" s="238" t="s">
        <v>245</v>
      </c>
      <c r="O43" s="569">
        <v>29</v>
      </c>
      <c r="P43" s="83">
        <v>22</v>
      </c>
      <c r="Q43" s="499"/>
      <c r="R43" s="346">
        <v>30</v>
      </c>
      <c r="S43" s="83"/>
      <c r="T43" s="83"/>
      <c r="U43" s="28"/>
      <c r="V43" s="153"/>
      <c r="W43" s="28"/>
      <c r="X43" s="27"/>
      <c r="Y43" s="564"/>
    </row>
    <row r="44" spans="1:25" s="234" customFormat="1" ht="24" customHeight="1">
      <c r="A44" s="238" t="s">
        <v>246</v>
      </c>
      <c r="B44" s="83"/>
      <c r="C44" s="83"/>
      <c r="D44" s="496"/>
      <c r="E44" s="83">
        <v>10</v>
      </c>
      <c r="F44" s="83" t="s">
        <v>456</v>
      </c>
      <c r="G44" s="83"/>
      <c r="H44" s="399"/>
      <c r="I44" s="496"/>
      <c r="J44" s="399"/>
      <c r="K44" s="467"/>
      <c r="L44" s="402"/>
      <c r="M44" s="403"/>
      <c r="N44" s="238" t="s">
        <v>246</v>
      </c>
      <c r="O44" s="569"/>
      <c r="P44" s="83"/>
      <c r="Q44" s="499"/>
      <c r="R44" s="83">
        <v>27</v>
      </c>
      <c r="S44" s="83" t="s">
        <v>456</v>
      </c>
      <c r="T44" s="83"/>
      <c r="U44" s="25"/>
      <c r="V44" s="153"/>
      <c r="W44" s="25"/>
      <c r="X44" s="27"/>
      <c r="Y44" s="564"/>
    </row>
    <row r="45" spans="1:25" s="234" customFormat="1" ht="24" customHeight="1">
      <c r="A45" s="236" t="s">
        <v>247</v>
      </c>
      <c r="B45" s="83">
        <v>6</v>
      </c>
      <c r="C45" s="83"/>
      <c r="D45" s="496"/>
      <c r="E45" s="83"/>
      <c r="F45" s="83"/>
      <c r="G45" s="83">
        <v>9</v>
      </c>
      <c r="H45" s="399"/>
      <c r="I45" s="496"/>
      <c r="J45" s="399"/>
      <c r="K45" s="467"/>
      <c r="L45" s="402"/>
      <c r="M45" s="403"/>
      <c r="N45" s="236" t="s">
        <v>247</v>
      </c>
      <c r="O45" s="569">
        <v>28</v>
      </c>
      <c r="P45" s="83"/>
      <c r="Q45" s="24"/>
      <c r="R45" s="83"/>
      <c r="S45" s="83"/>
      <c r="T45" s="83">
        <v>27</v>
      </c>
      <c r="U45" s="25"/>
      <c r="V45" s="153"/>
      <c r="W45" s="25"/>
      <c r="X45" s="27"/>
      <c r="Y45" s="564"/>
    </row>
    <row r="46" spans="1:25" s="234" customFormat="1" ht="24" customHeight="1">
      <c r="A46" s="238" t="s">
        <v>248</v>
      </c>
      <c r="B46" s="83"/>
      <c r="C46" s="83"/>
      <c r="D46" s="496"/>
      <c r="E46" s="83"/>
      <c r="F46" s="83"/>
      <c r="G46" s="83"/>
      <c r="H46" s="399"/>
      <c r="I46" s="496"/>
      <c r="J46" s="399"/>
      <c r="K46" s="467"/>
      <c r="L46" s="402"/>
      <c r="M46" s="403"/>
      <c r="N46" s="238" t="s">
        <v>248</v>
      </c>
      <c r="O46" s="569"/>
      <c r="P46" s="83"/>
      <c r="Q46" s="499"/>
      <c r="R46" s="83"/>
      <c r="S46" s="83"/>
      <c r="T46" s="83"/>
      <c r="U46" s="25"/>
      <c r="V46" s="153"/>
      <c r="W46" s="25"/>
      <c r="X46" s="29"/>
      <c r="Y46" s="565"/>
    </row>
    <row r="47" spans="1:25" s="234" customFormat="1" ht="24" customHeight="1">
      <c r="A47" s="238" t="s">
        <v>249</v>
      </c>
      <c r="B47" s="83"/>
      <c r="C47" s="83"/>
      <c r="D47" s="496"/>
      <c r="E47" s="83"/>
      <c r="F47" s="83"/>
      <c r="G47" s="83"/>
      <c r="H47" s="399"/>
      <c r="I47" s="496"/>
      <c r="J47" s="399"/>
      <c r="K47" s="467"/>
      <c r="L47" s="402"/>
      <c r="M47" s="403"/>
      <c r="N47" s="238" t="s">
        <v>249</v>
      </c>
      <c r="O47" s="569"/>
      <c r="P47" s="83"/>
      <c r="Q47" s="24"/>
      <c r="R47" s="83"/>
      <c r="S47" s="83"/>
      <c r="T47" s="83"/>
      <c r="U47" s="25"/>
      <c r="V47" s="153"/>
      <c r="W47" s="25"/>
      <c r="X47" s="27"/>
      <c r="Y47" s="564"/>
    </row>
    <row r="48" spans="1:25" s="234" customFormat="1" ht="24" customHeight="1">
      <c r="A48" s="238" t="s">
        <v>435</v>
      </c>
      <c r="B48" s="346">
        <v>27</v>
      </c>
      <c r="C48" s="346">
        <v>28</v>
      </c>
      <c r="D48" s="496"/>
      <c r="E48" s="83"/>
      <c r="F48" s="83"/>
      <c r="G48" s="346">
        <v>29</v>
      </c>
      <c r="H48" s="399"/>
      <c r="I48" s="496"/>
      <c r="J48" s="399"/>
      <c r="K48" s="467"/>
      <c r="L48" s="402"/>
      <c r="M48" s="403"/>
      <c r="N48" s="238" t="s">
        <v>435</v>
      </c>
      <c r="O48" s="569">
        <v>34</v>
      </c>
      <c r="P48" s="83">
        <v>32</v>
      </c>
      <c r="Q48" s="24"/>
      <c r="R48" s="83"/>
      <c r="S48" s="83"/>
      <c r="T48" s="26">
        <v>35</v>
      </c>
      <c r="U48" s="25"/>
      <c r="V48" s="153"/>
      <c r="W48" s="25"/>
      <c r="X48" s="27"/>
      <c r="Y48" s="564"/>
    </row>
    <row r="49" spans="1:25" s="234" customFormat="1" ht="24" customHeight="1">
      <c r="A49" s="236" t="s">
        <v>250</v>
      </c>
      <c r="B49" s="83"/>
      <c r="C49" s="83"/>
      <c r="D49" s="496"/>
      <c r="E49" s="83"/>
      <c r="F49" s="83"/>
      <c r="G49" s="83"/>
      <c r="H49" s="399"/>
      <c r="I49" s="496"/>
      <c r="J49" s="399"/>
      <c r="K49" s="467"/>
      <c r="L49" s="402"/>
      <c r="M49" s="403"/>
      <c r="N49" s="236" t="s">
        <v>250</v>
      </c>
      <c r="O49" s="569"/>
      <c r="P49" s="83"/>
      <c r="Q49" s="24"/>
      <c r="R49" s="83"/>
      <c r="S49" s="83"/>
      <c r="T49" s="83"/>
      <c r="U49" s="28"/>
      <c r="V49" s="153"/>
      <c r="W49" s="28"/>
      <c r="X49" s="27"/>
      <c r="Y49" s="564"/>
    </row>
    <row r="50" spans="1:25" s="234" customFormat="1" ht="24" customHeight="1">
      <c r="A50" s="238" t="s">
        <v>251</v>
      </c>
      <c r="B50" s="83"/>
      <c r="C50" s="83"/>
      <c r="D50" s="496"/>
      <c r="E50" s="83"/>
      <c r="F50" s="83"/>
      <c r="G50" s="83"/>
      <c r="H50" s="399"/>
      <c r="I50" s="496"/>
      <c r="J50" s="399"/>
      <c r="K50" s="467"/>
      <c r="L50" s="402"/>
      <c r="M50" s="403"/>
      <c r="N50" s="238" t="s">
        <v>251</v>
      </c>
      <c r="O50" s="569"/>
      <c r="P50" s="83"/>
      <c r="Q50" s="499"/>
      <c r="R50" s="83"/>
      <c r="S50" s="83"/>
      <c r="T50" s="83"/>
      <c r="U50" s="25"/>
      <c r="V50" s="153"/>
      <c r="W50" s="25"/>
      <c r="X50" s="27"/>
      <c r="Y50" s="565"/>
    </row>
    <row r="51" spans="1:25" s="234" customFormat="1" ht="24" customHeight="1">
      <c r="A51" s="236" t="s">
        <v>252</v>
      </c>
      <c r="B51" s="83"/>
      <c r="C51" s="83"/>
      <c r="D51" s="496"/>
      <c r="E51" s="83"/>
      <c r="F51" s="83"/>
      <c r="G51" s="83"/>
      <c r="H51" s="399"/>
      <c r="I51" s="496"/>
      <c r="J51" s="399"/>
      <c r="K51" s="467"/>
      <c r="L51" s="402"/>
      <c r="M51" s="403"/>
      <c r="N51" s="236" t="s">
        <v>252</v>
      </c>
      <c r="O51" s="569"/>
      <c r="P51" s="83"/>
      <c r="Q51" s="24"/>
      <c r="R51" s="83"/>
      <c r="S51" s="83"/>
      <c r="T51" s="83"/>
      <c r="U51" s="25"/>
      <c r="V51" s="153"/>
      <c r="W51" s="25"/>
      <c r="X51" s="27"/>
      <c r="Y51" s="564"/>
    </row>
    <row r="52" spans="1:25" s="234" customFormat="1" ht="24" customHeight="1">
      <c r="A52" s="236" t="s">
        <v>473</v>
      </c>
      <c r="B52" s="83"/>
      <c r="C52" s="83"/>
      <c r="D52" s="496"/>
      <c r="E52" s="83"/>
      <c r="F52" s="83"/>
      <c r="G52" s="83">
        <v>23</v>
      </c>
      <c r="H52" s="399"/>
      <c r="I52" s="496"/>
      <c r="J52" s="399"/>
      <c r="K52" s="467"/>
      <c r="L52" s="402"/>
      <c r="M52" s="403"/>
      <c r="N52" s="236" t="s">
        <v>473</v>
      </c>
      <c r="O52" s="569"/>
      <c r="P52" s="83"/>
      <c r="Q52" s="24"/>
      <c r="R52" s="83"/>
      <c r="S52" s="83"/>
      <c r="T52" s="346">
        <v>35</v>
      </c>
      <c r="U52" s="25"/>
      <c r="V52" s="153"/>
      <c r="W52" s="25"/>
      <c r="X52" s="27"/>
      <c r="Y52" s="564"/>
    </row>
    <row r="53" spans="1:25" s="234" customFormat="1" ht="24" customHeight="1">
      <c r="A53" s="238" t="s">
        <v>253</v>
      </c>
      <c r="B53" s="83"/>
      <c r="C53" s="83"/>
      <c r="D53" s="496"/>
      <c r="E53" s="83"/>
      <c r="F53" s="83"/>
      <c r="G53" s="83">
        <v>21</v>
      </c>
      <c r="H53" s="399"/>
      <c r="I53" s="496"/>
      <c r="J53" s="399"/>
      <c r="K53" s="467"/>
      <c r="L53" s="402"/>
      <c r="M53" s="403"/>
      <c r="N53" s="238" t="s">
        <v>253</v>
      </c>
      <c r="O53" s="569"/>
      <c r="P53" s="83"/>
      <c r="Q53" s="24"/>
      <c r="R53" s="83"/>
      <c r="S53" s="83"/>
      <c r="T53" s="346">
        <v>33</v>
      </c>
      <c r="U53" s="25"/>
      <c r="V53" s="153"/>
      <c r="W53" s="25"/>
      <c r="X53" s="27"/>
      <c r="Y53" s="564"/>
    </row>
    <row r="54" spans="1:25" s="234" customFormat="1" ht="24" customHeight="1">
      <c r="A54" s="236" t="s">
        <v>254</v>
      </c>
      <c r="B54" s="83">
        <v>10</v>
      </c>
      <c r="C54" s="83">
        <v>7</v>
      </c>
      <c r="D54" s="496"/>
      <c r="E54" s="83">
        <v>8</v>
      </c>
      <c r="F54" s="83">
        <v>8</v>
      </c>
      <c r="G54" s="83">
        <v>8</v>
      </c>
      <c r="H54" s="399"/>
      <c r="I54" s="496"/>
      <c r="J54" s="399"/>
      <c r="K54" s="467"/>
      <c r="L54" s="402"/>
      <c r="M54" s="403"/>
      <c r="N54" s="236" t="s">
        <v>254</v>
      </c>
      <c r="O54" s="569">
        <v>31</v>
      </c>
      <c r="P54" s="83">
        <v>25</v>
      </c>
      <c r="Q54" s="24"/>
      <c r="R54" s="83">
        <v>24</v>
      </c>
      <c r="S54" s="83">
        <v>25</v>
      </c>
      <c r="T54" s="83">
        <v>26</v>
      </c>
      <c r="U54" s="25"/>
      <c r="V54" s="153"/>
      <c r="W54" s="25"/>
      <c r="X54" s="27"/>
      <c r="Y54" s="564"/>
    </row>
    <row r="55" spans="1:25" s="234" customFormat="1" ht="24" customHeight="1">
      <c r="A55" s="236" t="s">
        <v>255</v>
      </c>
      <c r="B55" s="83"/>
      <c r="C55" s="83">
        <v>10</v>
      </c>
      <c r="D55" s="496"/>
      <c r="E55" s="83"/>
      <c r="F55" s="83">
        <v>10</v>
      </c>
      <c r="G55" s="83"/>
      <c r="H55" s="399"/>
      <c r="I55" s="496"/>
      <c r="J55" s="399"/>
      <c r="K55" s="467"/>
      <c r="L55" s="402"/>
      <c r="M55" s="403"/>
      <c r="N55" s="236" t="s">
        <v>255</v>
      </c>
      <c r="O55" s="569"/>
      <c r="P55" s="83">
        <v>23</v>
      </c>
      <c r="Q55" s="499"/>
      <c r="R55" s="83"/>
      <c r="S55" s="83">
        <v>26</v>
      </c>
      <c r="T55" s="83"/>
      <c r="U55" s="28"/>
      <c r="V55" s="153"/>
      <c r="W55" s="28"/>
      <c r="X55" s="29"/>
      <c r="Y55" s="564"/>
    </row>
    <row r="56" spans="1:25" s="234" customFormat="1" ht="24" customHeight="1">
      <c r="A56" s="236" t="s">
        <v>436</v>
      </c>
      <c r="B56" s="83">
        <v>24</v>
      </c>
      <c r="C56" s="83"/>
      <c r="D56" s="496"/>
      <c r="E56" s="83"/>
      <c r="F56" s="83">
        <v>25</v>
      </c>
      <c r="G56" s="83">
        <v>24</v>
      </c>
      <c r="H56" s="399"/>
      <c r="I56" s="496"/>
      <c r="J56" s="399"/>
      <c r="K56" s="467"/>
      <c r="L56" s="402"/>
      <c r="M56" s="403"/>
      <c r="N56" s="236" t="s">
        <v>436</v>
      </c>
      <c r="O56" s="331">
        <v>32</v>
      </c>
      <c r="P56" s="83"/>
      <c r="Q56" s="499"/>
      <c r="R56" s="83"/>
      <c r="S56" s="83">
        <v>32</v>
      </c>
      <c r="T56" s="83">
        <v>31</v>
      </c>
      <c r="U56" s="28"/>
      <c r="V56" s="153"/>
      <c r="W56" s="28"/>
      <c r="X56" s="29"/>
      <c r="Y56" s="564"/>
    </row>
    <row r="57" spans="1:25" s="234" customFormat="1" ht="24" customHeight="1">
      <c r="A57" s="238" t="s">
        <v>256</v>
      </c>
      <c r="B57" s="83"/>
      <c r="C57" s="83"/>
      <c r="D57" s="496"/>
      <c r="E57" s="83"/>
      <c r="F57" s="83"/>
      <c r="G57" s="83"/>
      <c r="H57" s="399"/>
      <c r="I57" s="496"/>
      <c r="J57" s="399"/>
      <c r="K57" s="467"/>
      <c r="L57" s="402"/>
      <c r="M57" s="403"/>
      <c r="N57" s="238" t="s">
        <v>256</v>
      </c>
      <c r="O57" s="569"/>
      <c r="P57" s="83"/>
      <c r="Q57" s="24"/>
      <c r="R57" s="83"/>
      <c r="S57" s="83"/>
      <c r="T57" s="83"/>
      <c r="U57" s="25"/>
      <c r="V57" s="153"/>
      <c r="W57" s="25"/>
      <c r="X57" s="27"/>
      <c r="Y57" s="564"/>
    </row>
    <row r="58" spans="1:25" s="234" customFormat="1" ht="24" customHeight="1">
      <c r="A58" s="238" t="s">
        <v>444</v>
      </c>
      <c r="B58" s="83"/>
      <c r="C58" s="83">
        <v>22</v>
      </c>
      <c r="D58" s="496"/>
      <c r="E58" s="83"/>
      <c r="F58" s="346">
        <v>31</v>
      </c>
      <c r="G58" s="83">
        <v>16</v>
      </c>
      <c r="H58" s="399"/>
      <c r="I58" s="496"/>
      <c r="J58" s="399"/>
      <c r="K58" s="467"/>
      <c r="L58" s="402"/>
      <c r="M58" s="403"/>
      <c r="N58" s="238" t="s">
        <v>444</v>
      </c>
      <c r="O58" s="569"/>
      <c r="P58" s="346">
        <v>31</v>
      </c>
      <c r="Q58" s="24"/>
      <c r="R58" s="83"/>
      <c r="S58" s="83">
        <v>40</v>
      </c>
      <c r="T58" s="83">
        <v>26</v>
      </c>
      <c r="U58" s="25"/>
      <c r="V58" s="153"/>
      <c r="W58" s="25"/>
      <c r="X58" s="27"/>
      <c r="Y58" s="564"/>
    </row>
    <row r="59" spans="1:25" s="234" customFormat="1" ht="24" customHeight="1">
      <c r="A59" s="238" t="s">
        <v>257</v>
      </c>
      <c r="B59" s="83"/>
      <c r="C59" s="83"/>
      <c r="D59" s="496"/>
      <c r="E59" s="83"/>
      <c r="F59" s="83"/>
      <c r="G59" s="83"/>
      <c r="H59" s="399"/>
      <c r="I59" s="496"/>
      <c r="J59" s="399"/>
      <c r="K59" s="467"/>
      <c r="L59" s="404"/>
      <c r="M59" s="403"/>
      <c r="N59" s="238" t="s">
        <v>257</v>
      </c>
      <c r="O59" s="569"/>
      <c r="P59" s="83"/>
      <c r="Q59" s="24"/>
      <c r="R59" s="83"/>
      <c r="S59" s="83"/>
      <c r="T59" s="83"/>
      <c r="U59" s="25"/>
      <c r="V59" s="499"/>
      <c r="W59" s="25"/>
      <c r="X59" s="27"/>
      <c r="Y59" s="565"/>
    </row>
    <row r="60" spans="1:25" s="234" customFormat="1" ht="24" customHeight="1">
      <c r="A60" s="236" t="s">
        <v>258</v>
      </c>
      <c r="B60" s="83" t="s">
        <v>437</v>
      </c>
      <c r="C60" s="83">
        <v>17</v>
      </c>
      <c r="D60" s="24"/>
      <c r="E60" s="83"/>
      <c r="F60" s="83"/>
      <c r="G60" s="83">
        <v>12</v>
      </c>
      <c r="H60" s="26"/>
      <c r="I60" s="24"/>
      <c r="J60" s="26"/>
      <c r="K60" s="91"/>
      <c r="L60" s="30"/>
      <c r="M60" s="3"/>
      <c r="N60" s="246" t="s">
        <v>258</v>
      </c>
      <c r="O60" s="569" t="s">
        <v>437</v>
      </c>
      <c r="P60" s="83">
        <v>26</v>
      </c>
      <c r="Q60" s="24"/>
      <c r="R60" s="83"/>
      <c r="S60" s="83"/>
      <c r="T60" s="83">
        <v>23</v>
      </c>
      <c r="U60" s="28"/>
      <c r="V60" s="499"/>
      <c r="W60" s="28"/>
      <c r="X60" s="29"/>
      <c r="Y60" s="565"/>
    </row>
    <row r="61" spans="1:25" s="234" customFormat="1" ht="24" customHeight="1">
      <c r="A61" s="236" t="s">
        <v>259</v>
      </c>
      <c r="B61" s="83">
        <v>6</v>
      </c>
      <c r="C61" s="83"/>
      <c r="D61" s="496"/>
      <c r="E61" s="83"/>
      <c r="F61" s="83"/>
      <c r="G61" s="83">
        <v>10</v>
      </c>
      <c r="H61" s="399"/>
      <c r="I61" s="496"/>
      <c r="J61" s="399"/>
      <c r="K61" s="467"/>
      <c r="L61" s="404"/>
      <c r="M61" s="403"/>
      <c r="N61" s="236" t="s">
        <v>259</v>
      </c>
      <c r="O61" s="569">
        <v>22</v>
      </c>
      <c r="P61" s="83"/>
      <c r="Q61" s="24"/>
      <c r="R61" s="83"/>
      <c r="S61" s="83"/>
      <c r="T61" s="83">
        <v>24</v>
      </c>
      <c r="U61" s="25"/>
      <c r="V61" s="153"/>
      <c r="W61" s="25"/>
      <c r="X61" s="27"/>
      <c r="Y61" s="565"/>
    </row>
    <row r="62" spans="1:25" s="234" customFormat="1" ht="24" customHeight="1">
      <c r="A62" s="238" t="s">
        <v>260</v>
      </c>
      <c r="B62" s="83"/>
      <c r="C62" s="83"/>
      <c r="D62" s="496"/>
      <c r="E62" s="83"/>
      <c r="F62" s="83"/>
      <c r="G62" s="83"/>
      <c r="H62" s="399"/>
      <c r="I62" s="496"/>
      <c r="J62" s="399"/>
      <c r="K62" s="467"/>
      <c r="L62" s="402"/>
      <c r="M62" s="403"/>
      <c r="N62" s="238" t="s">
        <v>260</v>
      </c>
      <c r="O62" s="569"/>
      <c r="P62" s="83"/>
      <c r="Q62" s="24"/>
      <c r="R62" s="83"/>
      <c r="S62" s="83"/>
      <c r="T62" s="83"/>
      <c r="U62" s="25"/>
      <c r="V62" s="153"/>
      <c r="W62" s="25"/>
      <c r="X62" s="27"/>
      <c r="Y62" s="564"/>
    </row>
    <row r="63" spans="1:25" s="234" customFormat="1" ht="24" customHeight="1">
      <c r="A63" s="236" t="s">
        <v>261</v>
      </c>
      <c r="B63" s="83">
        <v>16</v>
      </c>
      <c r="C63" s="83">
        <v>15</v>
      </c>
      <c r="D63" s="496"/>
      <c r="E63" s="83">
        <v>17</v>
      </c>
      <c r="F63" s="83"/>
      <c r="G63" s="83">
        <v>10</v>
      </c>
      <c r="H63" s="399"/>
      <c r="I63" s="496"/>
      <c r="J63" s="399"/>
      <c r="K63" s="467"/>
      <c r="L63" s="404"/>
      <c r="M63" s="403"/>
      <c r="N63" s="236" t="s">
        <v>261</v>
      </c>
      <c r="O63" s="331">
        <v>32</v>
      </c>
      <c r="P63" s="83">
        <v>27</v>
      </c>
      <c r="Q63" s="499"/>
      <c r="R63" s="346">
        <v>32</v>
      </c>
      <c r="S63" s="83"/>
      <c r="T63" s="83">
        <v>26</v>
      </c>
      <c r="U63" s="28"/>
      <c r="V63" s="153"/>
      <c r="W63" s="28"/>
      <c r="X63" s="29"/>
      <c r="Y63" s="565"/>
    </row>
    <row r="64" spans="1:25" s="234" customFormat="1" ht="24" customHeight="1">
      <c r="A64" s="236" t="s">
        <v>262</v>
      </c>
      <c r="B64" s="83"/>
      <c r="C64" s="83"/>
      <c r="D64" s="496"/>
      <c r="E64" s="83"/>
      <c r="F64" s="83"/>
      <c r="G64" s="83">
        <v>18</v>
      </c>
      <c r="H64" s="399"/>
      <c r="I64" s="496"/>
      <c r="J64" s="399"/>
      <c r="K64" s="467"/>
      <c r="L64" s="402"/>
      <c r="M64" s="403"/>
      <c r="N64" s="236" t="s">
        <v>262</v>
      </c>
      <c r="O64" s="569"/>
      <c r="P64" s="83"/>
      <c r="Q64" s="24"/>
      <c r="R64" s="83"/>
      <c r="S64" s="83"/>
      <c r="T64" s="83">
        <v>27</v>
      </c>
      <c r="U64" s="25"/>
      <c r="V64" s="499"/>
      <c r="W64" s="25"/>
      <c r="X64" s="27"/>
      <c r="Y64" s="564"/>
    </row>
    <row r="65" spans="1:25" s="234" customFormat="1" ht="24" customHeight="1">
      <c r="A65" s="236" t="s">
        <v>263</v>
      </c>
      <c r="B65" s="83"/>
      <c r="C65" s="83">
        <v>20</v>
      </c>
      <c r="D65" s="496"/>
      <c r="E65" s="83"/>
      <c r="F65" s="83">
        <v>20</v>
      </c>
      <c r="G65" s="83">
        <v>21</v>
      </c>
      <c r="H65" s="399"/>
      <c r="I65" s="496"/>
      <c r="J65" s="399"/>
      <c r="K65" s="467"/>
      <c r="L65" s="402"/>
      <c r="M65" s="403"/>
      <c r="N65" s="236" t="s">
        <v>263</v>
      </c>
      <c r="O65" s="569"/>
      <c r="P65" s="83">
        <v>29</v>
      </c>
      <c r="Q65" s="24"/>
      <c r="R65" s="83"/>
      <c r="S65" s="83">
        <v>31</v>
      </c>
      <c r="T65" s="83">
        <v>31</v>
      </c>
      <c r="U65" s="25"/>
      <c r="V65" s="153"/>
      <c r="W65" s="25"/>
      <c r="X65" s="27"/>
      <c r="Y65" s="564"/>
    </row>
    <row r="66" spans="1:25" s="234" customFormat="1" ht="24" customHeight="1">
      <c r="A66" s="238" t="s">
        <v>264</v>
      </c>
      <c r="B66" s="83"/>
      <c r="C66" s="83"/>
      <c r="D66" s="496"/>
      <c r="E66" s="346">
        <v>21</v>
      </c>
      <c r="F66" s="83">
        <v>28</v>
      </c>
      <c r="G66" s="83"/>
      <c r="H66" s="399"/>
      <c r="I66" s="496"/>
      <c r="J66" s="399"/>
      <c r="K66" s="467"/>
      <c r="L66" s="404"/>
      <c r="M66" s="403"/>
      <c r="N66" s="238" t="s">
        <v>264</v>
      </c>
      <c r="O66" s="569"/>
      <c r="P66" s="83"/>
      <c r="Q66" s="499"/>
      <c r="R66" s="83">
        <v>30</v>
      </c>
      <c r="S66" s="346">
        <v>36</v>
      </c>
      <c r="T66" s="83"/>
      <c r="U66" s="28"/>
      <c r="V66" s="153"/>
      <c r="W66" s="28"/>
      <c r="X66" s="27"/>
      <c r="Y66" s="565"/>
    </row>
    <row r="67" spans="1:25" s="234" customFormat="1" ht="24" customHeight="1">
      <c r="A67" s="236" t="s">
        <v>265</v>
      </c>
      <c r="B67" s="83">
        <v>11</v>
      </c>
      <c r="C67" s="83">
        <v>15</v>
      </c>
      <c r="D67" s="496"/>
      <c r="E67" s="83">
        <v>9</v>
      </c>
      <c r="F67" s="83">
        <v>12</v>
      </c>
      <c r="G67" s="83">
        <v>11</v>
      </c>
      <c r="H67" s="399"/>
      <c r="I67" s="496"/>
      <c r="J67" s="399"/>
      <c r="K67" s="467"/>
      <c r="L67" s="402"/>
      <c r="M67" s="403"/>
      <c r="N67" s="236" t="s">
        <v>265</v>
      </c>
      <c r="O67" s="569">
        <v>27</v>
      </c>
      <c r="P67" s="83">
        <v>29</v>
      </c>
      <c r="Q67" s="24"/>
      <c r="R67" s="83">
        <v>22</v>
      </c>
      <c r="S67" s="83">
        <v>28</v>
      </c>
      <c r="T67" s="83">
        <v>21</v>
      </c>
      <c r="U67" s="25"/>
      <c r="V67" s="499"/>
      <c r="W67" s="25"/>
      <c r="X67" s="27"/>
      <c r="Y67" s="564"/>
    </row>
    <row r="68" spans="1:25" s="234" customFormat="1" ht="24" customHeight="1">
      <c r="A68" s="238" t="s">
        <v>266</v>
      </c>
      <c r="B68" s="83"/>
      <c r="C68" s="83"/>
      <c r="D68" s="496"/>
      <c r="E68" s="83"/>
      <c r="F68" s="83"/>
      <c r="G68" s="83"/>
      <c r="H68" s="399"/>
      <c r="I68" s="496"/>
      <c r="J68" s="399"/>
      <c r="K68" s="467"/>
      <c r="L68" s="402"/>
      <c r="M68" s="403"/>
      <c r="N68" s="238" t="s">
        <v>266</v>
      </c>
      <c r="O68" s="569"/>
      <c r="P68" s="83"/>
      <c r="Q68" s="24"/>
      <c r="R68" s="83"/>
      <c r="S68" s="83"/>
      <c r="T68" s="83"/>
      <c r="U68" s="25"/>
      <c r="V68" s="153"/>
      <c r="W68" s="25"/>
      <c r="X68" s="27"/>
      <c r="Y68" s="564"/>
    </row>
    <row r="69" spans="1:25" s="234" customFormat="1" ht="24" customHeight="1">
      <c r="A69" s="236" t="s">
        <v>267</v>
      </c>
      <c r="B69" s="83">
        <v>9</v>
      </c>
      <c r="C69" s="83">
        <v>13</v>
      </c>
      <c r="D69" s="496"/>
      <c r="E69" s="83">
        <v>6</v>
      </c>
      <c r="F69" s="83">
        <v>14</v>
      </c>
      <c r="G69" s="83"/>
      <c r="H69" s="399"/>
      <c r="I69" s="496"/>
      <c r="J69" s="399"/>
      <c r="K69" s="467"/>
      <c r="L69" s="402"/>
      <c r="M69" s="403"/>
      <c r="N69" s="236" t="s">
        <v>267</v>
      </c>
      <c r="O69" s="569">
        <v>22</v>
      </c>
      <c r="P69" s="83">
        <v>28</v>
      </c>
      <c r="Q69" s="24"/>
      <c r="R69" s="83">
        <v>22</v>
      </c>
      <c r="S69" s="346">
        <v>36</v>
      </c>
      <c r="T69" s="83"/>
      <c r="U69" s="25"/>
      <c r="V69" s="153"/>
      <c r="W69" s="25"/>
      <c r="X69" s="27"/>
      <c r="Y69" s="564"/>
    </row>
    <row r="70" spans="1:25" s="234" customFormat="1" ht="24" customHeight="1">
      <c r="A70" s="238" t="s">
        <v>268</v>
      </c>
      <c r="B70" s="83" t="s">
        <v>408</v>
      </c>
      <c r="C70" s="83"/>
      <c r="D70" s="24"/>
      <c r="E70" s="83"/>
      <c r="F70" s="83"/>
      <c r="G70" s="83"/>
      <c r="H70" s="26"/>
      <c r="I70" s="24"/>
      <c r="J70" s="26"/>
      <c r="K70" s="91"/>
      <c r="L70" s="21"/>
      <c r="M70" s="3"/>
      <c r="N70" s="247" t="s">
        <v>268</v>
      </c>
      <c r="O70" s="569" t="s">
        <v>408</v>
      </c>
      <c r="P70" s="83"/>
      <c r="Q70" s="24"/>
      <c r="R70" s="83"/>
      <c r="S70" s="83"/>
      <c r="T70" s="83"/>
      <c r="U70" s="25"/>
      <c r="V70" s="153"/>
      <c r="W70" s="25"/>
      <c r="X70" s="27"/>
      <c r="Y70" s="564"/>
    </row>
    <row r="71" spans="1:25" ht="24" customHeight="1">
      <c r="A71" s="52"/>
      <c r="B71" s="83"/>
      <c r="C71" s="83"/>
      <c r="D71" s="24"/>
      <c r="E71" s="83"/>
      <c r="F71" s="83"/>
      <c r="G71" s="83"/>
      <c r="H71" s="26"/>
      <c r="I71" s="24"/>
      <c r="J71" s="26"/>
      <c r="K71" s="91"/>
      <c r="L71" s="21"/>
      <c r="N71" s="52"/>
      <c r="O71" s="569"/>
      <c r="P71" s="83"/>
      <c r="Q71" s="24"/>
      <c r="R71" s="83"/>
      <c r="S71" s="83"/>
      <c r="T71" s="83"/>
      <c r="U71" s="25"/>
      <c r="V71" s="153"/>
      <c r="W71" s="25"/>
      <c r="X71" s="27"/>
      <c r="Y71" s="407"/>
    </row>
    <row r="72" spans="1:25" ht="24" customHeight="1">
      <c r="A72" s="42"/>
      <c r="B72" s="83"/>
      <c r="C72" s="83"/>
      <c r="D72" s="40"/>
      <c r="E72" s="83"/>
      <c r="F72" s="83"/>
      <c r="G72" s="83"/>
      <c r="H72" s="34"/>
      <c r="I72" s="40"/>
      <c r="J72" s="35"/>
      <c r="K72" s="280"/>
      <c r="L72" s="21"/>
      <c r="N72" s="42"/>
      <c r="O72" s="570"/>
      <c r="P72" s="84"/>
      <c r="Q72" s="40"/>
      <c r="R72" s="84"/>
      <c r="S72" s="150"/>
      <c r="T72" s="83"/>
      <c r="U72" s="25"/>
      <c r="V72" s="153"/>
      <c r="W72" s="25"/>
      <c r="X72" s="27"/>
      <c r="Y72" s="407"/>
    </row>
    <row r="73" spans="1:24" ht="24" customHeight="1">
      <c r="A73" s="42"/>
      <c r="B73" s="85"/>
      <c r="C73" s="85"/>
      <c r="D73" s="88"/>
      <c r="E73" s="80"/>
      <c r="F73" s="85"/>
      <c r="G73" s="85"/>
      <c r="H73" s="36"/>
      <c r="I73" s="88"/>
      <c r="J73" s="36"/>
      <c r="K73" s="37"/>
      <c r="N73" s="42"/>
      <c r="O73" s="410"/>
      <c r="P73" s="80"/>
      <c r="Q73" s="8"/>
      <c r="R73" s="80"/>
      <c r="S73" s="80"/>
      <c r="T73" s="80"/>
      <c r="U73" s="9"/>
      <c r="V73" s="8"/>
      <c r="W73" s="9"/>
      <c r="X73" s="279"/>
    </row>
    <row r="74" spans="1:24" ht="24" customHeight="1" thickBot="1">
      <c r="A74" s="43"/>
      <c r="B74" s="86"/>
      <c r="C74" s="86"/>
      <c r="D74" s="89"/>
      <c r="E74" s="418"/>
      <c r="F74" s="86"/>
      <c r="G74" s="86"/>
      <c r="H74" s="38"/>
      <c r="I74" s="89"/>
      <c r="J74" s="38"/>
      <c r="K74" s="39"/>
      <c r="N74" s="43"/>
      <c r="O74" s="571"/>
      <c r="P74" s="418"/>
      <c r="Q74" s="419"/>
      <c r="R74" s="418"/>
      <c r="S74" s="418"/>
      <c r="T74" s="418"/>
      <c r="U74" s="70"/>
      <c r="V74" s="419"/>
      <c r="W74" s="70"/>
      <c r="X74" s="71"/>
    </row>
    <row r="75" ht="13.5" thickTop="1"/>
  </sheetData>
  <sheetProtection password="C429" sheet="1"/>
  <mergeCells count="20">
    <mergeCell ref="W2:W4"/>
    <mergeCell ref="X2:X4"/>
    <mergeCell ref="Q2:Q4"/>
    <mergeCell ref="R2:R4"/>
    <mergeCell ref="S2:S4"/>
    <mergeCell ref="T2:T4"/>
    <mergeCell ref="U2:U4"/>
    <mergeCell ref="V2:V4"/>
    <mergeCell ref="H2:H4"/>
    <mergeCell ref="I2:I4"/>
    <mergeCell ref="J2:J4"/>
    <mergeCell ref="K2:K4"/>
    <mergeCell ref="O2:O4"/>
    <mergeCell ref="P2:P4"/>
    <mergeCell ref="B2:B4"/>
    <mergeCell ref="C2:C4"/>
    <mergeCell ref="D2:D4"/>
    <mergeCell ref="E2:E4"/>
    <mergeCell ref="F2:F4"/>
    <mergeCell ref="G2:G4"/>
  </mergeCells>
  <conditionalFormatting sqref="O7:X7">
    <cfRule type="cellIs" priority="2" dxfId="112" operator="lessThan" stopIfTrue="1">
      <formula>1</formula>
    </cfRule>
  </conditionalFormatting>
  <conditionalFormatting sqref="O9:X9">
    <cfRule type="cellIs" priority="1" dxfId="1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5"/>
  <sheetViews>
    <sheetView zoomScale="85" zoomScaleNormal="85" zoomScalePageLayoutView="0" workbookViewId="0" topLeftCell="A1">
      <selection activeCell="M3" sqref="M3"/>
    </sheetView>
  </sheetViews>
  <sheetFormatPr defaultColWidth="11.421875" defaultRowHeight="15"/>
  <cols>
    <col min="1" max="1" width="30.140625" style="1" bestFit="1" customWidth="1"/>
    <col min="2" max="2" width="9.7109375" style="2" customWidth="1"/>
    <col min="3" max="3" width="9.7109375" style="79" customWidth="1"/>
    <col min="4" max="4" width="9.7109375" style="3" customWidth="1"/>
    <col min="5" max="6" width="9.7109375" style="79" customWidth="1"/>
    <col min="7" max="8" width="9.7109375" style="2" customWidth="1"/>
    <col min="9" max="9" width="9.7109375" style="79" customWidth="1"/>
    <col min="10" max="10" width="9.7109375" style="3" customWidth="1"/>
    <col min="11" max="11" width="9.7109375" style="79" customWidth="1"/>
    <col min="12" max="12" width="4.7109375" style="3" customWidth="1"/>
    <col min="13" max="13" width="5.421875" style="3" customWidth="1"/>
    <col min="14" max="14" width="30.140625" style="3" customWidth="1"/>
    <col min="15" max="15" width="9.7109375" style="3" customWidth="1"/>
    <col min="16" max="16" width="9.7109375" style="79" customWidth="1"/>
    <col min="17" max="17" width="9.7109375" style="3" customWidth="1"/>
    <col min="18" max="19" width="9.7109375" style="79" customWidth="1"/>
    <col min="20" max="21" width="9.7109375" style="3" customWidth="1"/>
    <col min="22" max="22" width="9.7109375" style="79" customWidth="1"/>
    <col min="23" max="23" width="9.7109375" style="3" customWidth="1"/>
    <col min="24" max="24" width="9.7109375" style="79" customWidth="1"/>
    <col min="25" max="26" width="11.421875" style="3" customWidth="1"/>
    <col min="27" max="16384" width="11.421875" style="3" customWidth="1"/>
  </cols>
  <sheetData>
    <row r="1" spans="14:21" ht="13.5" thickBot="1">
      <c r="N1" s="1"/>
      <c r="O1" s="1"/>
      <c r="U1" s="2"/>
    </row>
    <row r="2" spans="1:24" ht="153" customHeight="1" thickTop="1">
      <c r="A2" s="537"/>
      <c r="B2" s="696" t="s">
        <v>390</v>
      </c>
      <c r="C2" s="699" t="s">
        <v>374</v>
      </c>
      <c r="D2" s="702" t="s">
        <v>391</v>
      </c>
      <c r="E2" s="699" t="s">
        <v>392</v>
      </c>
      <c r="F2" s="699" t="s">
        <v>393</v>
      </c>
      <c r="G2" s="702" t="s">
        <v>394</v>
      </c>
      <c r="H2" s="702" t="s">
        <v>395</v>
      </c>
      <c r="I2" s="699" t="s">
        <v>388</v>
      </c>
      <c r="J2" s="702" t="s">
        <v>396</v>
      </c>
      <c r="K2" s="705" t="s">
        <v>397</v>
      </c>
      <c r="L2" s="4"/>
      <c r="N2" s="537"/>
      <c r="O2" s="696" t="s">
        <v>390</v>
      </c>
      <c r="P2" s="699" t="s">
        <v>374</v>
      </c>
      <c r="Q2" s="702" t="s">
        <v>391</v>
      </c>
      <c r="R2" s="699" t="s">
        <v>392</v>
      </c>
      <c r="S2" s="699" t="s">
        <v>393</v>
      </c>
      <c r="T2" s="702" t="s">
        <v>394</v>
      </c>
      <c r="U2" s="702" t="s">
        <v>395</v>
      </c>
      <c r="V2" s="699" t="s">
        <v>388</v>
      </c>
      <c r="W2" s="702" t="s">
        <v>396</v>
      </c>
      <c r="X2" s="705" t="s">
        <v>397</v>
      </c>
    </row>
    <row r="3" spans="1:24" ht="45" customHeight="1">
      <c r="A3" s="548" t="s">
        <v>346</v>
      </c>
      <c r="B3" s="697"/>
      <c r="C3" s="700"/>
      <c r="D3" s="703"/>
      <c r="E3" s="700"/>
      <c r="F3" s="700"/>
      <c r="G3" s="703"/>
      <c r="H3" s="703"/>
      <c r="I3" s="700"/>
      <c r="J3" s="703"/>
      <c r="K3" s="706"/>
      <c r="L3" s="4"/>
      <c r="N3" s="551" t="s">
        <v>346</v>
      </c>
      <c r="O3" s="697"/>
      <c r="P3" s="700"/>
      <c r="Q3" s="703"/>
      <c r="R3" s="700"/>
      <c r="S3" s="700"/>
      <c r="T3" s="703"/>
      <c r="U3" s="703"/>
      <c r="V3" s="700"/>
      <c r="W3" s="703"/>
      <c r="X3" s="706"/>
    </row>
    <row r="4" spans="1:24" ht="36" customHeight="1" thickBot="1">
      <c r="A4" s="549" t="s">
        <v>462</v>
      </c>
      <c r="B4" s="698"/>
      <c r="C4" s="701"/>
      <c r="D4" s="704"/>
      <c r="E4" s="701"/>
      <c r="F4" s="701"/>
      <c r="G4" s="704"/>
      <c r="H4" s="704"/>
      <c r="I4" s="701"/>
      <c r="J4" s="704"/>
      <c r="K4" s="707"/>
      <c r="L4" s="4"/>
      <c r="N4" s="553" t="s">
        <v>464</v>
      </c>
      <c r="O4" s="698"/>
      <c r="P4" s="701"/>
      <c r="Q4" s="704"/>
      <c r="R4" s="701"/>
      <c r="S4" s="701"/>
      <c r="T4" s="704"/>
      <c r="U4" s="704"/>
      <c r="V4" s="701"/>
      <c r="W4" s="704"/>
      <c r="X4" s="707"/>
    </row>
    <row r="5" spans="1:24" ht="17.25" thickTop="1">
      <c r="A5" s="5" t="s">
        <v>10</v>
      </c>
      <c r="B5" s="223">
        <f>Dates!C4</f>
        <v>1</v>
      </c>
      <c r="C5" s="187">
        <f>Dates!C10</f>
        <v>7</v>
      </c>
      <c r="D5" s="190">
        <f>Dates!C13</f>
        <v>10</v>
      </c>
      <c r="E5" s="230">
        <f>Dates!C14</f>
        <v>11</v>
      </c>
      <c r="F5" s="191">
        <f>Dates!C18</f>
        <v>15</v>
      </c>
      <c r="G5" s="190">
        <f>Dates!C21</f>
        <v>18</v>
      </c>
      <c r="H5" s="190" t="e">
        <f>Dates!#REF!</f>
        <v>#REF!</v>
      </c>
      <c r="I5" s="191">
        <f>Dates!C26</f>
        <v>24</v>
      </c>
      <c r="J5" s="190">
        <f>Dates!C29</f>
        <v>27</v>
      </c>
      <c r="K5" s="193">
        <f>Dates!C30</f>
        <v>28</v>
      </c>
      <c r="L5" s="6"/>
      <c r="N5" s="5" t="s">
        <v>10</v>
      </c>
      <c r="O5" s="224">
        <f>B5</f>
        <v>1</v>
      </c>
      <c r="P5" s="210">
        <f aca="true" t="shared" si="0" ref="P5:X7">C5</f>
        <v>7</v>
      </c>
      <c r="Q5" s="211">
        <f t="shared" si="0"/>
        <v>10</v>
      </c>
      <c r="R5" s="210">
        <f t="shared" si="0"/>
        <v>11</v>
      </c>
      <c r="S5" s="210">
        <f t="shared" si="0"/>
        <v>15</v>
      </c>
      <c r="T5" s="211">
        <f t="shared" si="0"/>
        <v>18</v>
      </c>
      <c r="U5" s="211" t="e">
        <f t="shared" si="0"/>
        <v>#REF!</v>
      </c>
      <c r="V5" s="210">
        <f t="shared" si="0"/>
        <v>24</v>
      </c>
      <c r="W5" s="211">
        <f t="shared" si="0"/>
        <v>27</v>
      </c>
      <c r="X5" s="213">
        <f t="shared" si="0"/>
        <v>28</v>
      </c>
    </row>
    <row r="6" spans="1:24" ht="15.75">
      <c r="A6" s="241" t="s">
        <v>11</v>
      </c>
      <c r="B6" s="219">
        <f>Dates!E4</f>
        <v>41716</v>
      </c>
      <c r="C6" s="214">
        <f>Dates!E10</f>
        <v>41759</v>
      </c>
      <c r="D6" s="195">
        <f>Dates!E13</f>
        <v>41765</v>
      </c>
      <c r="E6" s="214">
        <f>Dates!E14</f>
        <v>41772</v>
      </c>
      <c r="F6" s="196">
        <f>Dates!E18</f>
        <v>41786</v>
      </c>
      <c r="G6" s="197">
        <f>Dates!E21</f>
        <v>41793</v>
      </c>
      <c r="H6" s="197" t="e">
        <f>Dates!#REF!</f>
        <v>#REF!</v>
      </c>
      <c r="I6" s="198">
        <f>Dates!E26</f>
        <v>41813</v>
      </c>
      <c r="J6" s="197">
        <f>Dates!E29</f>
        <v>41892</v>
      </c>
      <c r="K6" s="200">
        <f>Dates!E30</f>
        <v>41900</v>
      </c>
      <c r="L6" s="13"/>
      <c r="N6" s="241" t="s">
        <v>11</v>
      </c>
      <c r="O6" s="219">
        <f>B6</f>
        <v>41716</v>
      </c>
      <c r="P6" s="214">
        <f t="shared" si="0"/>
        <v>41759</v>
      </c>
      <c r="Q6" s="195">
        <f t="shared" si="0"/>
        <v>41765</v>
      </c>
      <c r="R6" s="214">
        <f t="shared" si="0"/>
        <v>41772</v>
      </c>
      <c r="S6" s="214">
        <f t="shared" si="0"/>
        <v>41786</v>
      </c>
      <c r="T6" s="195">
        <f t="shared" si="0"/>
        <v>41793</v>
      </c>
      <c r="U6" s="195" t="e">
        <f t="shared" si="0"/>
        <v>#REF!</v>
      </c>
      <c r="V6" s="214">
        <f t="shared" si="0"/>
        <v>41813</v>
      </c>
      <c r="W6" s="195">
        <f t="shared" si="0"/>
        <v>41892</v>
      </c>
      <c r="X6" s="216">
        <f t="shared" si="0"/>
        <v>41900</v>
      </c>
    </row>
    <row r="7" spans="1:24" ht="18">
      <c r="A7" s="241" t="s">
        <v>12</v>
      </c>
      <c r="B7" s="97">
        <v>28</v>
      </c>
      <c r="C7" s="80">
        <v>23</v>
      </c>
      <c r="D7" s="9">
        <v>24</v>
      </c>
      <c r="E7" s="80">
        <v>20</v>
      </c>
      <c r="F7" s="149">
        <v>28</v>
      </c>
      <c r="G7" s="11">
        <v>27</v>
      </c>
      <c r="H7" s="11"/>
      <c r="I7" s="87"/>
      <c r="J7" s="11"/>
      <c r="K7" s="98"/>
      <c r="L7" s="13"/>
      <c r="N7" s="241" t="s">
        <v>12</v>
      </c>
      <c r="O7" s="97">
        <f>B7</f>
        <v>28</v>
      </c>
      <c r="P7" s="80">
        <f t="shared" si="0"/>
        <v>23</v>
      </c>
      <c r="Q7" s="9">
        <f t="shared" si="0"/>
        <v>24</v>
      </c>
      <c r="R7" s="147">
        <f t="shared" si="0"/>
        <v>20</v>
      </c>
      <c r="S7" s="147">
        <f t="shared" si="0"/>
        <v>28</v>
      </c>
      <c r="T7" s="15">
        <f t="shared" si="0"/>
        <v>27</v>
      </c>
      <c r="U7" s="15">
        <f t="shared" si="0"/>
        <v>0</v>
      </c>
      <c r="V7" s="147">
        <f t="shared" si="0"/>
        <v>0</v>
      </c>
      <c r="W7" s="15">
        <f t="shared" si="0"/>
        <v>0</v>
      </c>
      <c r="X7" s="205">
        <f t="shared" si="0"/>
        <v>0</v>
      </c>
    </row>
    <row r="8" spans="1:24" ht="18">
      <c r="A8" s="241" t="s">
        <v>13</v>
      </c>
      <c r="B8" s="97">
        <f>B37+B60</f>
        <v>53</v>
      </c>
      <c r="C8" s="80">
        <f>C37+C60</f>
        <v>50</v>
      </c>
      <c r="D8" s="9">
        <f>D11+D61</f>
        <v>45</v>
      </c>
      <c r="E8" s="80">
        <f>E50+E60</f>
        <v>55</v>
      </c>
      <c r="F8" s="149">
        <f>F60+F73</f>
        <v>50</v>
      </c>
      <c r="G8" s="11">
        <f>G37+G50</f>
        <v>53</v>
      </c>
      <c r="H8" s="11"/>
      <c r="I8" s="87"/>
      <c r="J8" s="11"/>
      <c r="K8" s="98"/>
      <c r="L8" s="17"/>
      <c r="N8" s="241" t="s">
        <v>13</v>
      </c>
      <c r="O8" s="97">
        <f>O33+O44+O46+O53+O59</f>
        <v>180</v>
      </c>
      <c r="P8" s="80">
        <f>P11+P12+P24+P34+P63</f>
        <v>172</v>
      </c>
      <c r="Q8" s="9">
        <f>Q14+Q24+Q36+Q46+Q59</f>
        <v>174</v>
      </c>
      <c r="R8" s="80">
        <f>R24+R32+R36+R37+R63</f>
        <v>176</v>
      </c>
      <c r="S8" s="149">
        <f>S34+S37+S50+S59+S63</f>
        <v>160</v>
      </c>
      <c r="T8" s="11">
        <f>T28+T35+T36+T42+T59</f>
        <v>175</v>
      </c>
      <c r="U8" s="12"/>
      <c r="V8" s="87"/>
      <c r="W8" s="12"/>
      <c r="X8" s="98"/>
    </row>
    <row r="9" spans="1:24" ht="18.75" thickBot="1">
      <c r="A9" s="242" t="s">
        <v>342</v>
      </c>
      <c r="B9" s="99" t="s">
        <v>409</v>
      </c>
      <c r="C9" s="81" t="s">
        <v>409</v>
      </c>
      <c r="D9" s="20" t="s">
        <v>409</v>
      </c>
      <c r="E9" s="81" t="s">
        <v>409</v>
      </c>
      <c r="F9" s="81" t="s">
        <v>409</v>
      </c>
      <c r="G9" s="20" t="s">
        <v>409</v>
      </c>
      <c r="H9" s="20"/>
      <c r="I9" s="81"/>
      <c r="J9" s="20"/>
      <c r="K9" s="92"/>
      <c r="L9" s="21"/>
      <c r="N9" s="242" t="s">
        <v>342</v>
      </c>
      <c r="O9" s="475" t="str">
        <f>B9</f>
        <v>oui</v>
      </c>
      <c r="P9" s="405" t="str">
        <f aca="true" t="shared" si="1" ref="P9:X9">C9</f>
        <v>oui</v>
      </c>
      <c r="Q9" s="494" t="str">
        <f t="shared" si="1"/>
        <v>oui</v>
      </c>
      <c r="R9" s="266" t="str">
        <f t="shared" si="1"/>
        <v>oui</v>
      </c>
      <c r="S9" s="266" t="str">
        <f t="shared" si="1"/>
        <v>oui</v>
      </c>
      <c r="T9" s="256" t="str">
        <f t="shared" si="1"/>
        <v>oui</v>
      </c>
      <c r="U9" s="256">
        <f t="shared" si="1"/>
        <v>0</v>
      </c>
      <c r="V9" s="266">
        <f t="shared" si="1"/>
        <v>0</v>
      </c>
      <c r="W9" s="256">
        <f t="shared" si="1"/>
        <v>0</v>
      </c>
      <c r="X9" s="267">
        <f t="shared" si="1"/>
        <v>0</v>
      </c>
    </row>
    <row r="10" spans="1:24" s="234" customFormat="1" ht="24" customHeight="1" thickTop="1">
      <c r="A10" s="235" t="s">
        <v>269</v>
      </c>
      <c r="B10" s="48">
        <v>11</v>
      </c>
      <c r="C10" s="82">
        <v>8</v>
      </c>
      <c r="D10" s="32">
        <v>10</v>
      </c>
      <c r="E10" s="82">
        <v>11</v>
      </c>
      <c r="F10" s="82">
        <v>12</v>
      </c>
      <c r="G10" s="32">
        <v>8</v>
      </c>
      <c r="H10" s="32"/>
      <c r="I10" s="82"/>
      <c r="J10" s="32"/>
      <c r="K10" s="93"/>
      <c r="L10" s="21"/>
      <c r="M10" s="3"/>
      <c r="N10" s="245" t="s">
        <v>269</v>
      </c>
      <c r="O10" s="48">
        <v>27</v>
      </c>
      <c r="P10" s="82">
        <v>22</v>
      </c>
      <c r="Q10" s="32">
        <v>29</v>
      </c>
      <c r="R10" s="82">
        <v>28</v>
      </c>
      <c r="S10" s="82">
        <v>28</v>
      </c>
      <c r="T10" s="32">
        <v>27</v>
      </c>
      <c r="U10" s="33"/>
      <c r="V10" s="82"/>
      <c r="W10" s="33"/>
      <c r="X10" s="93"/>
    </row>
    <row r="11" spans="1:24" s="234" customFormat="1" ht="24" customHeight="1">
      <c r="A11" s="236" t="s">
        <v>270</v>
      </c>
      <c r="B11" s="49"/>
      <c r="C11" s="83">
        <v>25</v>
      </c>
      <c r="D11" s="346">
        <v>23</v>
      </c>
      <c r="E11" s="83">
        <v>16</v>
      </c>
      <c r="F11" s="83"/>
      <c r="G11" s="26">
        <v>22</v>
      </c>
      <c r="H11" s="26"/>
      <c r="I11" s="83"/>
      <c r="J11" s="26"/>
      <c r="K11" s="94"/>
      <c r="L11" s="21"/>
      <c r="M11" s="3"/>
      <c r="N11" s="246" t="s">
        <v>270</v>
      </c>
      <c r="O11" s="500"/>
      <c r="P11" s="346">
        <v>36</v>
      </c>
      <c r="Q11" s="26">
        <v>32</v>
      </c>
      <c r="R11" s="83">
        <v>25</v>
      </c>
      <c r="S11" s="83"/>
      <c r="T11" s="26">
        <v>30</v>
      </c>
      <c r="U11" s="25"/>
      <c r="V11" s="83"/>
      <c r="W11" s="25"/>
      <c r="X11" s="94"/>
    </row>
    <row r="12" spans="1:24" s="234" customFormat="1" ht="24" customHeight="1">
      <c r="A12" s="237" t="s">
        <v>271</v>
      </c>
      <c r="B12" s="49">
        <v>10</v>
      </c>
      <c r="C12" s="83">
        <v>12</v>
      </c>
      <c r="D12" s="26">
        <v>11</v>
      </c>
      <c r="E12" s="83">
        <v>11</v>
      </c>
      <c r="F12" s="83">
        <v>4</v>
      </c>
      <c r="G12" s="26">
        <v>11</v>
      </c>
      <c r="H12" s="26"/>
      <c r="I12" s="83"/>
      <c r="J12" s="26"/>
      <c r="K12" s="94"/>
      <c r="L12" s="21"/>
      <c r="M12" s="3"/>
      <c r="N12" s="248" t="s">
        <v>271</v>
      </c>
      <c r="O12" s="49">
        <v>26</v>
      </c>
      <c r="P12" s="346">
        <v>33</v>
      </c>
      <c r="Q12" s="26">
        <v>28</v>
      </c>
      <c r="R12" s="83">
        <v>29</v>
      </c>
      <c r="S12" s="83">
        <v>17</v>
      </c>
      <c r="T12" s="26">
        <v>29</v>
      </c>
      <c r="U12" s="25"/>
      <c r="V12" s="83"/>
      <c r="W12" s="25"/>
      <c r="X12" s="94"/>
    </row>
    <row r="13" spans="1:24" s="234" customFormat="1" ht="24" customHeight="1">
      <c r="A13" s="236" t="s">
        <v>272</v>
      </c>
      <c r="B13" s="49"/>
      <c r="C13" s="83">
        <v>17</v>
      </c>
      <c r="D13" s="26">
        <v>16</v>
      </c>
      <c r="E13" s="83"/>
      <c r="F13" s="83">
        <v>11</v>
      </c>
      <c r="G13" s="26">
        <v>16</v>
      </c>
      <c r="H13" s="26"/>
      <c r="I13" s="83"/>
      <c r="J13" s="26"/>
      <c r="K13" s="94"/>
      <c r="L13" s="21"/>
      <c r="M13" s="3"/>
      <c r="N13" s="246" t="s">
        <v>272</v>
      </c>
      <c r="O13" s="500"/>
      <c r="P13" s="83">
        <v>31</v>
      </c>
      <c r="Q13" s="26">
        <v>29</v>
      </c>
      <c r="R13" s="83"/>
      <c r="S13" s="83">
        <v>26</v>
      </c>
      <c r="T13" s="26">
        <v>29</v>
      </c>
      <c r="U13" s="25"/>
      <c r="V13" s="83"/>
      <c r="W13" s="25"/>
      <c r="X13" s="94"/>
    </row>
    <row r="14" spans="1:24" s="234" customFormat="1" ht="24" customHeight="1">
      <c r="A14" s="237" t="s">
        <v>273</v>
      </c>
      <c r="B14" s="49">
        <v>11</v>
      </c>
      <c r="C14" s="83"/>
      <c r="D14" s="26">
        <v>19</v>
      </c>
      <c r="E14" s="83">
        <v>9</v>
      </c>
      <c r="F14" s="83"/>
      <c r="G14" s="26"/>
      <c r="H14" s="26"/>
      <c r="I14" s="83"/>
      <c r="J14" s="26"/>
      <c r="K14" s="94"/>
      <c r="L14" s="21"/>
      <c r="M14" s="3"/>
      <c r="N14" s="248" t="s">
        <v>273</v>
      </c>
      <c r="O14" s="49">
        <v>31</v>
      </c>
      <c r="P14" s="83"/>
      <c r="Q14" s="346">
        <v>38</v>
      </c>
      <c r="R14" s="83">
        <v>24</v>
      </c>
      <c r="S14" s="83"/>
      <c r="T14" s="26"/>
      <c r="U14" s="25"/>
      <c r="V14" s="83"/>
      <c r="W14" s="25"/>
      <c r="X14" s="94"/>
    </row>
    <row r="15" spans="1:24" s="234" customFormat="1" ht="24" customHeight="1">
      <c r="A15" s="236" t="s">
        <v>274</v>
      </c>
      <c r="B15" s="49"/>
      <c r="C15" s="83"/>
      <c r="D15" s="26"/>
      <c r="E15" s="83"/>
      <c r="F15" s="83" t="s">
        <v>453</v>
      </c>
      <c r="G15" s="26"/>
      <c r="H15" s="26"/>
      <c r="I15" s="83"/>
      <c r="J15" s="26"/>
      <c r="K15" s="94"/>
      <c r="L15" s="21"/>
      <c r="M15" s="3"/>
      <c r="N15" s="246" t="s">
        <v>274</v>
      </c>
      <c r="O15" s="49"/>
      <c r="P15" s="83"/>
      <c r="Q15" s="26"/>
      <c r="R15" s="83"/>
      <c r="S15" s="83" t="s">
        <v>453</v>
      </c>
      <c r="T15" s="26"/>
      <c r="U15" s="28"/>
      <c r="V15" s="83"/>
      <c r="W15" s="25"/>
      <c r="X15" s="94"/>
    </row>
    <row r="16" spans="1:24" s="234" customFormat="1" ht="24" customHeight="1">
      <c r="A16" s="236" t="s">
        <v>275</v>
      </c>
      <c r="B16" s="49"/>
      <c r="C16" s="83"/>
      <c r="D16" s="26"/>
      <c r="E16" s="83"/>
      <c r="F16" s="83"/>
      <c r="G16" s="26"/>
      <c r="H16" s="26"/>
      <c r="I16" s="83"/>
      <c r="J16" s="26"/>
      <c r="K16" s="94"/>
      <c r="L16" s="21"/>
      <c r="M16" s="3"/>
      <c r="N16" s="246" t="s">
        <v>275</v>
      </c>
      <c r="O16" s="49"/>
      <c r="P16" s="83"/>
      <c r="Q16" s="26"/>
      <c r="R16" s="83"/>
      <c r="S16" s="83"/>
      <c r="T16" s="26"/>
      <c r="U16" s="25"/>
      <c r="V16" s="83"/>
      <c r="W16" s="25"/>
      <c r="X16" s="94"/>
    </row>
    <row r="17" spans="1:24" s="234" customFormat="1" ht="24" customHeight="1">
      <c r="A17" s="237" t="s">
        <v>276</v>
      </c>
      <c r="B17" s="49">
        <v>6</v>
      </c>
      <c r="C17" s="83">
        <v>8</v>
      </c>
      <c r="D17" s="26">
        <v>10</v>
      </c>
      <c r="E17" s="83">
        <v>4</v>
      </c>
      <c r="F17" s="83">
        <v>4</v>
      </c>
      <c r="G17" s="26">
        <v>12</v>
      </c>
      <c r="H17" s="26"/>
      <c r="I17" s="83"/>
      <c r="J17" s="26"/>
      <c r="K17" s="94"/>
      <c r="L17" s="21"/>
      <c r="M17" s="3"/>
      <c r="N17" s="248" t="s">
        <v>276</v>
      </c>
      <c r="O17" s="49">
        <v>18</v>
      </c>
      <c r="P17" s="83">
        <v>32</v>
      </c>
      <c r="Q17" s="26">
        <v>28</v>
      </c>
      <c r="R17" s="83">
        <v>23</v>
      </c>
      <c r="S17" s="83">
        <v>20</v>
      </c>
      <c r="T17" s="26">
        <v>29</v>
      </c>
      <c r="U17" s="28"/>
      <c r="V17" s="83"/>
      <c r="W17" s="28"/>
      <c r="X17" s="94"/>
    </row>
    <row r="18" spans="1:24" s="234" customFormat="1" ht="24" customHeight="1">
      <c r="A18" s="236" t="s">
        <v>277</v>
      </c>
      <c r="B18" s="49"/>
      <c r="C18" s="83"/>
      <c r="D18" s="26"/>
      <c r="E18" s="83">
        <v>16</v>
      </c>
      <c r="F18" s="83"/>
      <c r="G18" s="26"/>
      <c r="H18" s="26"/>
      <c r="I18" s="83"/>
      <c r="J18" s="26"/>
      <c r="K18" s="94"/>
      <c r="L18" s="21"/>
      <c r="M18" s="3"/>
      <c r="N18" s="246" t="s">
        <v>277</v>
      </c>
      <c r="O18" s="49" t="s">
        <v>408</v>
      </c>
      <c r="P18" s="83"/>
      <c r="Q18" s="26"/>
      <c r="R18" s="83">
        <v>25</v>
      </c>
      <c r="S18" s="83"/>
      <c r="T18" s="26"/>
      <c r="U18" s="28"/>
      <c r="V18" s="83"/>
      <c r="W18" s="25"/>
      <c r="X18" s="94"/>
    </row>
    <row r="19" spans="1:24" s="234" customFormat="1" ht="24" customHeight="1">
      <c r="A19" s="236" t="s">
        <v>278</v>
      </c>
      <c r="B19" s="49"/>
      <c r="C19" s="83"/>
      <c r="D19" s="26">
        <v>15</v>
      </c>
      <c r="E19" s="83"/>
      <c r="F19" s="83">
        <v>9</v>
      </c>
      <c r="G19" s="26">
        <v>13</v>
      </c>
      <c r="H19" s="26"/>
      <c r="I19" s="83"/>
      <c r="J19" s="26"/>
      <c r="K19" s="94"/>
      <c r="L19" s="21"/>
      <c r="M19" s="3"/>
      <c r="N19" s="246" t="s">
        <v>278</v>
      </c>
      <c r="O19" s="49"/>
      <c r="P19" s="83"/>
      <c r="Q19" s="26">
        <v>31</v>
      </c>
      <c r="R19" s="83"/>
      <c r="S19" s="83">
        <v>24</v>
      </c>
      <c r="T19" s="26">
        <v>30</v>
      </c>
      <c r="U19" s="25"/>
      <c r="V19" s="83"/>
      <c r="W19" s="25"/>
      <c r="X19" s="94"/>
    </row>
    <row r="20" spans="1:24" s="234" customFormat="1" ht="24" customHeight="1">
      <c r="A20" s="239" t="s">
        <v>414</v>
      </c>
      <c r="B20" s="97">
        <v>7</v>
      </c>
      <c r="C20" s="83"/>
      <c r="D20" s="26"/>
      <c r="E20" s="83"/>
      <c r="F20" s="83"/>
      <c r="G20" s="26"/>
      <c r="H20" s="26"/>
      <c r="I20" s="83"/>
      <c r="J20" s="26"/>
      <c r="K20" s="94"/>
      <c r="L20" s="21"/>
      <c r="M20" s="3"/>
      <c r="N20" s="250" t="s">
        <v>414</v>
      </c>
      <c r="O20" s="97">
        <v>21</v>
      </c>
      <c r="P20" s="83"/>
      <c r="Q20" s="26"/>
      <c r="R20" s="83"/>
      <c r="S20" s="83"/>
      <c r="T20" s="26"/>
      <c r="U20" s="25"/>
      <c r="V20" s="83"/>
      <c r="W20" s="25"/>
      <c r="X20" s="94"/>
    </row>
    <row r="21" spans="1:24" s="234" customFormat="1" ht="24" customHeight="1">
      <c r="A21" s="238" t="s">
        <v>279</v>
      </c>
      <c r="B21" s="49">
        <v>10</v>
      </c>
      <c r="C21" s="83"/>
      <c r="D21" s="26">
        <v>14</v>
      </c>
      <c r="E21" s="83"/>
      <c r="F21" s="83">
        <v>12</v>
      </c>
      <c r="G21" s="26"/>
      <c r="H21" s="26"/>
      <c r="I21" s="83"/>
      <c r="J21" s="26"/>
      <c r="K21" s="94"/>
      <c r="L21" s="21"/>
      <c r="M21" s="3"/>
      <c r="N21" s="247" t="s">
        <v>279</v>
      </c>
      <c r="O21" s="49">
        <v>15</v>
      </c>
      <c r="P21" s="83"/>
      <c r="Q21" s="26">
        <v>19</v>
      </c>
      <c r="R21" s="83"/>
      <c r="S21" s="83">
        <v>17</v>
      </c>
      <c r="T21" s="26"/>
      <c r="U21" s="25"/>
      <c r="V21" s="83"/>
      <c r="W21" s="28"/>
      <c r="X21" s="94"/>
    </row>
    <row r="22" spans="1:24" s="234" customFormat="1" ht="24" customHeight="1">
      <c r="A22" s="239" t="s">
        <v>413</v>
      </c>
      <c r="B22" s="97">
        <v>9</v>
      </c>
      <c r="C22" s="83"/>
      <c r="D22" s="26"/>
      <c r="E22" s="83"/>
      <c r="F22" s="83"/>
      <c r="G22" s="26"/>
      <c r="H22" s="26"/>
      <c r="I22" s="83"/>
      <c r="J22" s="26"/>
      <c r="K22" s="94"/>
      <c r="L22" s="21"/>
      <c r="M22" s="3"/>
      <c r="N22" s="250" t="s">
        <v>413</v>
      </c>
      <c r="O22" s="97">
        <v>26</v>
      </c>
      <c r="P22" s="83"/>
      <c r="Q22" s="26"/>
      <c r="R22" s="83"/>
      <c r="S22" s="83"/>
      <c r="T22" s="26"/>
      <c r="U22" s="28"/>
      <c r="V22" s="83"/>
      <c r="W22" s="25"/>
      <c r="X22" s="94"/>
    </row>
    <row r="23" spans="1:24" s="234" customFormat="1" ht="24" customHeight="1">
      <c r="A23" s="238" t="s">
        <v>280</v>
      </c>
      <c r="B23" s="49"/>
      <c r="C23" s="83"/>
      <c r="D23" s="28"/>
      <c r="E23" s="83">
        <v>14</v>
      </c>
      <c r="F23" s="83"/>
      <c r="G23" s="26"/>
      <c r="H23" s="26"/>
      <c r="I23" s="83"/>
      <c r="J23" s="26"/>
      <c r="K23" s="94"/>
      <c r="L23" s="21"/>
      <c r="M23" s="3"/>
      <c r="N23" s="247" t="s">
        <v>280</v>
      </c>
      <c r="O23" s="49"/>
      <c r="P23" s="83"/>
      <c r="Q23" s="28"/>
      <c r="R23" s="83">
        <v>30</v>
      </c>
      <c r="S23" s="83"/>
      <c r="T23" s="26"/>
      <c r="U23" s="25"/>
      <c r="V23" s="83"/>
      <c r="W23" s="25"/>
      <c r="X23" s="94"/>
    </row>
    <row r="24" spans="1:24" s="234" customFormat="1" ht="24" customHeight="1">
      <c r="A24" s="239" t="s">
        <v>415</v>
      </c>
      <c r="B24" s="97">
        <v>8</v>
      </c>
      <c r="C24" s="83">
        <v>15</v>
      </c>
      <c r="D24" s="26">
        <v>12</v>
      </c>
      <c r="E24" s="83">
        <v>15</v>
      </c>
      <c r="F24" s="83">
        <v>10</v>
      </c>
      <c r="G24" s="26">
        <v>11</v>
      </c>
      <c r="H24" s="26"/>
      <c r="I24" s="83"/>
      <c r="J24" s="26"/>
      <c r="K24" s="94"/>
      <c r="L24" s="21"/>
      <c r="M24" s="3"/>
      <c r="N24" s="250" t="s">
        <v>415</v>
      </c>
      <c r="O24" s="97">
        <v>27</v>
      </c>
      <c r="P24" s="346">
        <v>37</v>
      </c>
      <c r="Q24" s="346">
        <v>34</v>
      </c>
      <c r="R24" s="346">
        <v>41</v>
      </c>
      <c r="S24" s="83">
        <v>27</v>
      </c>
      <c r="T24" s="26">
        <v>29</v>
      </c>
      <c r="U24" s="25"/>
      <c r="V24" s="83"/>
      <c r="W24" s="25"/>
      <c r="X24" s="94"/>
    </row>
    <row r="25" spans="1:24" s="234" customFormat="1" ht="24" customHeight="1">
      <c r="A25" s="239" t="s">
        <v>416</v>
      </c>
      <c r="B25" s="97">
        <v>11</v>
      </c>
      <c r="C25" s="83">
        <v>4</v>
      </c>
      <c r="D25" s="26">
        <v>16</v>
      </c>
      <c r="E25" s="83">
        <v>7</v>
      </c>
      <c r="F25" s="83">
        <v>11</v>
      </c>
      <c r="G25" s="26">
        <v>13</v>
      </c>
      <c r="H25" s="26"/>
      <c r="I25" s="83"/>
      <c r="J25" s="26"/>
      <c r="K25" s="94"/>
      <c r="L25" s="21"/>
      <c r="M25" s="3"/>
      <c r="N25" s="250" t="s">
        <v>416</v>
      </c>
      <c r="O25" s="97">
        <v>28</v>
      </c>
      <c r="P25" s="83">
        <v>19</v>
      </c>
      <c r="Q25" s="26">
        <v>31</v>
      </c>
      <c r="R25" s="83">
        <v>25</v>
      </c>
      <c r="S25" s="83">
        <v>26</v>
      </c>
      <c r="T25" s="26">
        <v>29</v>
      </c>
      <c r="U25" s="25"/>
      <c r="V25" s="83"/>
      <c r="W25" s="28"/>
      <c r="X25" s="94"/>
    </row>
    <row r="26" spans="1:24" s="234" customFormat="1" ht="24" customHeight="1">
      <c r="A26" s="236" t="s">
        <v>281</v>
      </c>
      <c r="B26" s="49"/>
      <c r="C26" s="83"/>
      <c r="D26" s="26">
        <v>8</v>
      </c>
      <c r="E26" s="83" t="s">
        <v>456</v>
      </c>
      <c r="F26" s="83">
        <v>10</v>
      </c>
      <c r="G26" s="26"/>
      <c r="H26" s="26"/>
      <c r="I26" s="83"/>
      <c r="J26" s="26"/>
      <c r="K26" s="94"/>
      <c r="L26" s="21"/>
      <c r="M26" s="3"/>
      <c r="N26" s="246" t="s">
        <v>281</v>
      </c>
      <c r="O26" s="49"/>
      <c r="P26" s="83"/>
      <c r="Q26" s="26">
        <v>20</v>
      </c>
      <c r="R26" s="83" t="s">
        <v>456</v>
      </c>
      <c r="S26" s="83">
        <v>28</v>
      </c>
      <c r="T26" s="26"/>
      <c r="U26" s="25"/>
      <c r="V26" s="83"/>
      <c r="W26" s="25"/>
      <c r="X26" s="94"/>
    </row>
    <row r="27" spans="1:24" s="234" customFormat="1" ht="24" customHeight="1">
      <c r="A27" s="236" t="s">
        <v>282</v>
      </c>
      <c r="B27" s="49">
        <v>18</v>
      </c>
      <c r="C27" s="83"/>
      <c r="D27" s="26">
        <v>19</v>
      </c>
      <c r="E27" s="83"/>
      <c r="F27" s="83"/>
      <c r="G27" s="26"/>
      <c r="H27" s="26"/>
      <c r="I27" s="83"/>
      <c r="J27" s="26"/>
      <c r="K27" s="94"/>
      <c r="L27" s="21"/>
      <c r="M27" s="3"/>
      <c r="N27" s="246" t="s">
        <v>282</v>
      </c>
      <c r="O27" s="49">
        <v>29</v>
      </c>
      <c r="P27" s="83"/>
      <c r="Q27" s="26">
        <v>30</v>
      </c>
      <c r="R27" s="83"/>
      <c r="S27" s="83"/>
      <c r="T27" s="26"/>
      <c r="U27" s="25"/>
      <c r="V27" s="83"/>
      <c r="W27" s="25"/>
      <c r="X27" s="94"/>
    </row>
    <row r="28" spans="1:24" s="234" customFormat="1" ht="24" customHeight="1">
      <c r="A28" s="236" t="s">
        <v>283</v>
      </c>
      <c r="B28" s="49">
        <v>15</v>
      </c>
      <c r="C28" s="83"/>
      <c r="D28" s="26"/>
      <c r="E28" s="83"/>
      <c r="F28" s="83">
        <v>13</v>
      </c>
      <c r="G28" s="26">
        <v>21</v>
      </c>
      <c r="H28" s="26"/>
      <c r="I28" s="83"/>
      <c r="J28" s="26"/>
      <c r="K28" s="94"/>
      <c r="L28" s="21"/>
      <c r="M28" s="3"/>
      <c r="N28" s="246" t="s">
        <v>283</v>
      </c>
      <c r="O28" s="49">
        <v>30</v>
      </c>
      <c r="P28" s="83"/>
      <c r="Q28" s="26"/>
      <c r="R28" s="83"/>
      <c r="S28" s="83">
        <v>28</v>
      </c>
      <c r="T28" s="346">
        <v>36</v>
      </c>
      <c r="U28" s="25"/>
      <c r="V28" s="83"/>
      <c r="W28" s="28"/>
      <c r="X28" s="94"/>
    </row>
    <row r="29" spans="1:24" s="234" customFormat="1" ht="24" customHeight="1">
      <c r="A29" s="236" t="s">
        <v>284</v>
      </c>
      <c r="B29" s="49"/>
      <c r="C29" s="83"/>
      <c r="D29" s="26"/>
      <c r="E29" s="83">
        <v>2</v>
      </c>
      <c r="F29" s="83"/>
      <c r="G29" s="26"/>
      <c r="H29" s="26"/>
      <c r="I29" s="83"/>
      <c r="J29" s="26"/>
      <c r="K29" s="94"/>
      <c r="L29" s="21"/>
      <c r="M29" s="3"/>
      <c r="N29" s="246" t="s">
        <v>284</v>
      </c>
      <c r="O29" s="49"/>
      <c r="P29" s="83"/>
      <c r="Q29" s="26"/>
      <c r="R29" s="83">
        <v>14</v>
      </c>
      <c r="S29" s="83"/>
      <c r="T29" s="26"/>
      <c r="U29" s="25"/>
      <c r="V29" s="83"/>
      <c r="W29" s="25"/>
      <c r="X29" s="94"/>
    </row>
    <row r="30" spans="1:24" s="234" customFormat="1" ht="24" customHeight="1">
      <c r="A30" s="236" t="s">
        <v>285</v>
      </c>
      <c r="B30" s="49"/>
      <c r="C30" s="83">
        <v>4</v>
      </c>
      <c r="D30" s="26">
        <v>10</v>
      </c>
      <c r="E30" s="83"/>
      <c r="F30" s="83">
        <v>8</v>
      </c>
      <c r="G30" s="26"/>
      <c r="H30" s="26"/>
      <c r="I30" s="83"/>
      <c r="J30" s="26"/>
      <c r="K30" s="94"/>
      <c r="L30" s="21"/>
      <c r="M30" s="3"/>
      <c r="N30" s="246" t="s">
        <v>285</v>
      </c>
      <c r="O30" s="49"/>
      <c r="P30" s="83">
        <v>25</v>
      </c>
      <c r="Q30" s="26">
        <v>28</v>
      </c>
      <c r="R30" s="83"/>
      <c r="S30" s="83">
        <v>28</v>
      </c>
      <c r="T30" s="26"/>
      <c r="U30" s="25"/>
      <c r="V30" s="83"/>
      <c r="W30" s="25"/>
      <c r="X30" s="94"/>
    </row>
    <row r="31" spans="1:24" s="234" customFormat="1" ht="24" customHeight="1">
      <c r="A31" s="236" t="s">
        <v>286</v>
      </c>
      <c r="B31" s="49"/>
      <c r="C31" s="83"/>
      <c r="D31" s="26"/>
      <c r="E31" s="83"/>
      <c r="F31" s="83"/>
      <c r="G31" s="26"/>
      <c r="H31" s="26"/>
      <c r="I31" s="83"/>
      <c r="J31" s="26"/>
      <c r="K31" s="94"/>
      <c r="L31" s="21"/>
      <c r="M31" s="3"/>
      <c r="N31" s="246" t="s">
        <v>286</v>
      </c>
      <c r="O31" s="49"/>
      <c r="P31" s="83"/>
      <c r="Q31" s="26"/>
      <c r="R31" s="83"/>
      <c r="S31" s="83"/>
      <c r="T31" s="26"/>
      <c r="U31" s="25"/>
      <c r="V31" s="83"/>
      <c r="W31" s="25"/>
      <c r="X31" s="94"/>
    </row>
    <row r="32" spans="1:24" s="234" customFormat="1" ht="24" customHeight="1">
      <c r="A32" s="237" t="s">
        <v>287</v>
      </c>
      <c r="B32" s="49">
        <v>14</v>
      </c>
      <c r="C32" s="83">
        <v>15</v>
      </c>
      <c r="D32" s="26">
        <v>10</v>
      </c>
      <c r="E32" s="83">
        <v>17</v>
      </c>
      <c r="F32" s="83">
        <v>8</v>
      </c>
      <c r="G32" s="26">
        <v>15</v>
      </c>
      <c r="H32" s="26"/>
      <c r="I32" s="83"/>
      <c r="J32" s="26"/>
      <c r="K32" s="94"/>
      <c r="L32" s="21"/>
      <c r="M32" s="3"/>
      <c r="N32" s="248" t="s">
        <v>287</v>
      </c>
      <c r="O32" s="49">
        <v>30</v>
      </c>
      <c r="P32" s="83">
        <v>32</v>
      </c>
      <c r="Q32" s="26">
        <v>27</v>
      </c>
      <c r="R32" s="346">
        <v>34</v>
      </c>
      <c r="S32" s="83">
        <v>28</v>
      </c>
      <c r="T32" s="26">
        <v>33</v>
      </c>
      <c r="U32" s="28"/>
      <c r="V32" s="83"/>
      <c r="W32" s="25"/>
      <c r="X32" s="94"/>
    </row>
    <row r="33" spans="1:24" s="234" customFormat="1" ht="24" customHeight="1">
      <c r="A33" s="236" t="s">
        <v>288</v>
      </c>
      <c r="B33" s="49">
        <v>20</v>
      </c>
      <c r="C33" s="83">
        <v>10</v>
      </c>
      <c r="D33" s="26">
        <v>16</v>
      </c>
      <c r="E33" s="83"/>
      <c r="F33" s="83">
        <v>12</v>
      </c>
      <c r="G33" s="26">
        <v>17</v>
      </c>
      <c r="H33" s="26"/>
      <c r="I33" s="83"/>
      <c r="J33" s="26"/>
      <c r="K33" s="94"/>
      <c r="L33" s="21"/>
      <c r="M33" s="3"/>
      <c r="N33" s="246" t="s">
        <v>288</v>
      </c>
      <c r="O33" s="331">
        <v>37</v>
      </c>
      <c r="P33" s="83">
        <v>25</v>
      </c>
      <c r="Q33" s="26">
        <v>32</v>
      </c>
      <c r="R33" s="83"/>
      <c r="S33" s="83">
        <v>28</v>
      </c>
      <c r="T33" s="26">
        <v>33</v>
      </c>
      <c r="U33" s="25"/>
      <c r="V33" s="83"/>
      <c r="W33" s="25"/>
      <c r="X33" s="94"/>
    </row>
    <row r="34" spans="1:24" s="234" customFormat="1" ht="24" customHeight="1">
      <c r="A34" s="236" t="s">
        <v>289</v>
      </c>
      <c r="B34" s="49"/>
      <c r="C34" s="83">
        <v>10</v>
      </c>
      <c r="D34" s="26"/>
      <c r="E34" s="83">
        <v>11</v>
      </c>
      <c r="F34" s="83">
        <v>8</v>
      </c>
      <c r="G34" s="26">
        <v>11</v>
      </c>
      <c r="H34" s="26"/>
      <c r="I34" s="83"/>
      <c r="J34" s="26"/>
      <c r="K34" s="94"/>
      <c r="L34" s="21"/>
      <c r="M34" s="3"/>
      <c r="N34" s="246" t="s">
        <v>289</v>
      </c>
      <c r="O34" s="49"/>
      <c r="P34" s="346">
        <v>33</v>
      </c>
      <c r="Q34" s="26"/>
      <c r="R34" s="83">
        <v>30</v>
      </c>
      <c r="S34" s="346">
        <v>29</v>
      </c>
      <c r="T34" s="26">
        <v>29</v>
      </c>
      <c r="U34" s="25"/>
      <c r="V34" s="83"/>
      <c r="W34" s="25"/>
      <c r="X34" s="94"/>
    </row>
    <row r="35" spans="1:24" s="234" customFormat="1" ht="24" customHeight="1">
      <c r="A35" s="236" t="s">
        <v>290</v>
      </c>
      <c r="B35" s="49"/>
      <c r="C35" s="83">
        <v>7</v>
      </c>
      <c r="D35" s="26">
        <v>8</v>
      </c>
      <c r="E35" s="83"/>
      <c r="F35" s="83">
        <v>9</v>
      </c>
      <c r="G35" s="26">
        <v>16</v>
      </c>
      <c r="H35" s="26"/>
      <c r="I35" s="83"/>
      <c r="J35" s="26"/>
      <c r="K35" s="94"/>
      <c r="L35" s="21"/>
      <c r="M35" s="3"/>
      <c r="N35" s="246" t="s">
        <v>290</v>
      </c>
      <c r="O35" s="49"/>
      <c r="P35" s="83">
        <v>28</v>
      </c>
      <c r="Q35" s="26">
        <v>22</v>
      </c>
      <c r="R35" s="83"/>
      <c r="S35" s="83">
        <v>22</v>
      </c>
      <c r="T35" s="346">
        <v>37</v>
      </c>
      <c r="U35" s="25"/>
      <c r="V35" s="83"/>
      <c r="W35" s="25"/>
      <c r="X35" s="94"/>
    </row>
    <row r="36" spans="1:24" s="234" customFormat="1" ht="24" customHeight="1">
      <c r="A36" s="236" t="s">
        <v>291</v>
      </c>
      <c r="B36" s="49"/>
      <c r="C36" s="83">
        <v>11</v>
      </c>
      <c r="D36" s="26">
        <v>22</v>
      </c>
      <c r="E36" s="83">
        <v>22</v>
      </c>
      <c r="F36" s="83">
        <v>13</v>
      </c>
      <c r="G36" s="26">
        <v>20</v>
      </c>
      <c r="H36" s="26"/>
      <c r="I36" s="83"/>
      <c r="J36" s="26"/>
      <c r="K36" s="94"/>
      <c r="L36" s="21"/>
      <c r="M36" s="3"/>
      <c r="N36" s="246" t="s">
        <v>291</v>
      </c>
      <c r="O36" s="49"/>
      <c r="P36" s="83">
        <v>25</v>
      </c>
      <c r="Q36" s="346">
        <v>35</v>
      </c>
      <c r="R36" s="346">
        <v>36</v>
      </c>
      <c r="S36" s="83">
        <v>28</v>
      </c>
      <c r="T36" s="346">
        <v>33</v>
      </c>
      <c r="U36" s="28"/>
      <c r="V36" s="83"/>
      <c r="W36" s="28"/>
      <c r="X36" s="94"/>
    </row>
    <row r="37" spans="1:24" s="234" customFormat="1" ht="24" customHeight="1">
      <c r="A37" s="238" t="s">
        <v>292</v>
      </c>
      <c r="B37" s="331">
        <v>26</v>
      </c>
      <c r="C37" s="346">
        <v>25</v>
      </c>
      <c r="D37" s="26"/>
      <c r="E37" s="83">
        <v>25</v>
      </c>
      <c r="F37" s="83">
        <v>23</v>
      </c>
      <c r="G37" s="346">
        <v>26</v>
      </c>
      <c r="H37" s="26"/>
      <c r="I37" s="83"/>
      <c r="J37" s="26"/>
      <c r="K37" s="94"/>
      <c r="L37" s="21"/>
      <c r="M37" s="3"/>
      <c r="N37" s="247" t="s">
        <v>292</v>
      </c>
      <c r="O37" s="49">
        <v>33</v>
      </c>
      <c r="P37" s="83">
        <v>32</v>
      </c>
      <c r="Q37" s="26"/>
      <c r="R37" s="346">
        <v>32</v>
      </c>
      <c r="S37" s="346">
        <v>32</v>
      </c>
      <c r="T37" s="26">
        <v>32</v>
      </c>
      <c r="U37" s="28"/>
      <c r="V37" s="83"/>
      <c r="W37" s="28"/>
      <c r="X37" s="94"/>
    </row>
    <row r="38" spans="1:24" s="234" customFormat="1" ht="24" customHeight="1">
      <c r="A38" s="238" t="s">
        <v>293</v>
      </c>
      <c r="B38" s="49"/>
      <c r="C38" s="83">
        <v>25</v>
      </c>
      <c r="D38" s="26"/>
      <c r="E38" s="83"/>
      <c r="F38" s="83"/>
      <c r="G38" s="26"/>
      <c r="H38" s="26"/>
      <c r="I38" s="83"/>
      <c r="J38" s="26"/>
      <c r="K38" s="94"/>
      <c r="L38" s="21"/>
      <c r="M38" s="3"/>
      <c r="N38" s="247" t="s">
        <v>293</v>
      </c>
      <c r="O38" s="49"/>
      <c r="P38" s="83">
        <v>32</v>
      </c>
      <c r="Q38" s="26"/>
      <c r="R38" s="83"/>
      <c r="S38" s="83"/>
      <c r="T38" s="26"/>
      <c r="U38" s="28"/>
      <c r="V38" s="83"/>
      <c r="W38" s="25"/>
      <c r="X38" s="94"/>
    </row>
    <row r="39" spans="1:24" s="234" customFormat="1" ht="24" customHeight="1">
      <c r="A39" s="238" t="s">
        <v>294</v>
      </c>
      <c r="B39" s="49"/>
      <c r="C39" s="83"/>
      <c r="D39" s="26"/>
      <c r="E39" s="83"/>
      <c r="F39" s="83"/>
      <c r="G39" s="26"/>
      <c r="H39" s="26"/>
      <c r="I39" s="83"/>
      <c r="J39" s="26"/>
      <c r="K39" s="94"/>
      <c r="L39" s="21"/>
      <c r="M39" s="3"/>
      <c r="N39" s="247" t="s">
        <v>294</v>
      </c>
      <c r="O39" s="49"/>
      <c r="P39" s="83"/>
      <c r="Q39" s="26"/>
      <c r="R39" s="83"/>
      <c r="S39" s="83"/>
      <c r="T39" s="26"/>
      <c r="U39" s="28"/>
      <c r="V39" s="83"/>
      <c r="W39" s="25"/>
      <c r="X39" s="94"/>
    </row>
    <row r="40" spans="1:24" s="234" customFormat="1" ht="24" customHeight="1">
      <c r="A40" s="238" t="s">
        <v>295</v>
      </c>
      <c r="B40" s="49"/>
      <c r="C40" s="83">
        <v>10</v>
      </c>
      <c r="D40" s="26"/>
      <c r="E40" s="83"/>
      <c r="F40" s="83"/>
      <c r="G40" s="26">
        <v>13</v>
      </c>
      <c r="H40" s="26"/>
      <c r="I40" s="83"/>
      <c r="J40" s="26"/>
      <c r="K40" s="94"/>
      <c r="L40" s="21"/>
      <c r="M40" s="3"/>
      <c r="N40" s="247" t="s">
        <v>295</v>
      </c>
      <c r="O40" s="49"/>
      <c r="P40" s="83">
        <v>23</v>
      </c>
      <c r="Q40" s="26"/>
      <c r="R40" s="83"/>
      <c r="S40" s="83"/>
      <c r="T40" s="26">
        <v>24</v>
      </c>
      <c r="U40" s="25"/>
      <c r="V40" s="83"/>
      <c r="W40" s="28"/>
      <c r="X40" s="94"/>
    </row>
    <row r="41" spans="1:24" s="234" customFormat="1" ht="24" customHeight="1">
      <c r="A41" s="237" t="s">
        <v>296</v>
      </c>
      <c r="B41" s="49"/>
      <c r="C41" s="83"/>
      <c r="D41" s="26"/>
      <c r="E41" s="83"/>
      <c r="F41" s="83"/>
      <c r="G41" s="26"/>
      <c r="H41" s="26"/>
      <c r="I41" s="83"/>
      <c r="J41" s="26"/>
      <c r="K41" s="94"/>
      <c r="L41" s="21"/>
      <c r="M41" s="3"/>
      <c r="N41" s="248" t="s">
        <v>296</v>
      </c>
      <c r="O41" s="49"/>
      <c r="P41" s="83"/>
      <c r="Q41" s="26"/>
      <c r="R41" s="83"/>
      <c r="S41" s="83"/>
      <c r="T41" s="26"/>
      <c r="U41" s="25"/>
      <c r="V41" s="83"/>
      <c r="W41" s="25"/>
      <c r="X41" s="94"/>
    </row>
    <row r="42" spans="1:24" s="234" customFormat="1" ht="24" customHeight="1">
      <c r="A42" s="237" t="s">
        <v>467</v>
      </c>
      <c r="B42" s="49"/>
      <c r="C42" s="83"/>
      <c r="D42" s="26"/>
      <c r="E42" s="83"/>
      <c r="F42" s="83"/>
      <c r="G42" s="26">
        <v>15</v>
      </c>
      <c r="H42" s="26"/>
      <c r="I42" s="83"/>
      <c r="J42" s="26"/>
      <c r="K42" s="94"/>
      <c r="L42" s="21"/>
      <c r="M42" s="3"/>
      <c r="N42" s="237" t="s">
        <v>467</v>
      </c>
      <c r="O42" s="49"/>
      <c r="P42" s="83"/>
      <c r="Q42" s="26"/>
      <c r="R42" s="83"/>
      <c r="S42" s="83"/>
      <c r="T42" s="346">
        <v>35</v>
      </c>
      <c r="U42" s="25"/>
      <c r="V42" s="83"/>
      <c r="W42" s="25"/>
      <c r="X42" s="94"/>
    </row>
    <row r="43" spans="1:24" s="234" customFormat="1" ht="24" customHeight="1">
      <c r="A43" s="238" t="s">
        <v>297</v>
      </c>
      <c r="B43" s="49"/>
      <c r="C43" s="83"/>
      <c r="D43" s="26"/>
      <c r="E43" s="83"/>
      <c r="F43" s="83"/>
      <c r="G43" s="26"/>
      <c r="H43" s="26"/>
      <c r="I43" s="83"/>
      <c r="J43" s="26"/>
      <c r="K43" s="94"/>
      <c r="L43" s="21"/>
      <c r="M43" s="3"/>
      <c r="N43" s="247" t="s">
        <v>297</v>
      </c>
      <c r="O43" s="49"/>
      <c r="P43" s="83"/>
      <c r="Q43" s="26"/>
      <c r="R43" s="83"/>
      <c r="S43" s="83"/>
      <c r="T43" s="26"/>
      <c r="U43" s="25"/>
      <c r="V43" s="83"/>
      <c r="W43" s="25"/>
      <c r="X43" s="94"/>
    </row>
    <row r="44" spans="1:24" s="234" customFormat="1" ht="24" customHeight="1">
      <c r="A44" s="238" t="s">
        <v>410</v>
      </c>
      <c r="B44" s="49">
        <v>16</v>
      </c>
      <c r="C44" s="83">
        <v>9</v>
      </c>
      <c r="D44" s="26"/>
      <c r="E44" s="83"/>
      <c r="F44" s="83">
        <v>9</v>
      </c>
      <c r="G44" s="28"/>
      <c r="H44" s="26"/>
      <c r="I44" s="83"/>
      <c r="J44" s="26"/>
      <c r="K44" s="94"/>
      <c r="L44" s="21"/>
      <c r="M44" s="3"/>
      <c r="N44" s="247" t="s">
        <v>410</v>
      </c>
      <c r="O44" s="331">
        <v>36</v>
      </c>
      <c r="P44" s="83">
        <v>29</v>
      </c>
      <c r="Q44" s="26"/>
      <c r="R44" s="83"/>
      <c r="S44" s="83">
        <v>21</v>
      </c>
      <c r="T44" s="28"/>
      <c r="U44" s="25"/>
      <c r="V44" s="83"/>
      <c r="W44" s="25"/>
      <c r="X44" s="94"/>
    </row>
    <row r="45" spans="1:24" s="234" customFormat="1" ht="24" customHeight="1">
      <c r="A45" s="238" t="s">
        <v>298</v>
      </c>
      <c r="B45" s="49">
        <v>17</v>
      </c>
      <c r="C45" s="83"/>
      <c r="D45" s="26"/>
      <c r="E45" s="83"/>
      <c r="F45" s="83">
        <v>13</v>
      </c>
      <c r="G45" s="26"/>
      <c r="H45" s="26"/>
      <c r="I45" s="83"/>
      <c r="J45" s="26"/>
      <c r="K45" s="94"/>
      <c r="L45" s="21"/>
      <c r="M45" s="3"/>
      <c r="N45" s="247" t="s">
        <v>298</v>
      </c>
      <c r="O45" s="49">
        <v>23</v>
      </c>
      <c r="P45" s="83"/>
      <c r="Q45" s="26"/>
      <c r="R45" s="83"/>
      <c r="S45" s="83">
        <v>22</v>
      </c>
      <c r="T45" s="26"/>
      <c r="U45" s="25"/>
      <c r="V45" s="83"/>
      <c r="W45" s="25"/>
      <c r="X45" s="94"/>
    </row>
    <row r="46" spans="1:24" s="234" customFormat="1" ht="24" customHeight="1">
      <c r="A46" s="236" t="s">
        <v>299</v>
      </c>
      <c r="B46" s="49">
        <v>25</v>
      </c>
      <c r="C46" s="83"/>
      <c r="D46" s="26">
        <v>22</v>
      </c>
      <c r="E46" s="83"/>
      <c r="F46" s="83">
        <v>13</v>
      </c>
      <c r="G46" s="26">
        <v>19</v>
      </c>
      <c r="H46" s="26"/>
      <c r="I46" s="83"/>
      <c r="J46" s="26"/>
      <c r="K46" s="94"/>
      <c r="L46" s="21"/>
      <c r="M46" s="3"/>
      <c r="N46" s="246" t="s">
        <v>299</v>
      </c>
      <c r="O46" s="331">
        <v>37</v>
      </c>
      <c r="P46" s="83"/>
      <c r="Q46" s="346">
        <v>33</v>
      </c>
      <c r="R46" s="83"/>
      <c r="S46" s="83">
        <v>26</v>
      </c>
      <c r="T46" s="26">
        <v>29</v>
      </c>
      <c r="U46" s="25"/>
      <c r="V46" s="83"/>
      <c r="W46" s="25"/>
      <c r="X46" s="94"/>
    </row>
    <row r="47" spans="1:24" s="234" customFormat="1" ht="24" customHeight="1">
      <c r="A47" s="236" t="s">
        <v>300</v>
      </c>
      <c r="B47" s="49"/>
      <c r="C47" s="83"/>
      <c r="D47" s="28"/>
      <c r="E47" s="83"/>
      <c r="F47" s="83"/>
      <c r="G47" s="28"/>
      <c r="H47" s="26"/>
      <c r="I47" s="83"/>
      <c r="J47" s="26"/>
      <c r="K47" s="94"/>
      <c r="L47" s="21"/>
      <c r="M47" s="3"/>
      <c r="N47" s="246" t="s">
        <v>300</v>
      </c>
      <c r="O47" s="49"/>
      <c r="P47" s="83"/>
      <c r="Q47" s="28"/>
      <c r="R47" s="83"/>
      <c r="S47" s="83"/>
      <c r="T47" s="28"/>
      <c r="U47" s="25"/>
      <c r="V47" s="83"/>
      <c r="W47" s="28"/>
      <c r="X47" s="94"/>
    </row>
    <row r="48" spans="1:24" s="234" customFormat="1" ht="24" customHeight="1">
      <c r="A48" s="236" t="s">
        <v>261</v>
      </c>
      <c r="B48" s="49"/>
      <c r="C48" s="83"/>
      <c r="D48" s="28"/>
      <c r="E48" s="83"/>
      <c r="F48" s="83"/>
      <c r="G48" s="26"/>
      <c r="H48" s="26"/>
      <c r="I48" s="83"/>
      <c r="J48" s="26"/>
      <c r="K48" s="94"/>
      <c r="L48" s="21"/>
      <c r="M48" s="3"/>
      <c r="N48" s="246" t="s">
        <v>261</v>
      </c>
      <c r="O48" s="49"/>
      <c r="P48" s="83"/>
      <c r="Q48" s="28"/>
      <c r="R48" s="83"/>
      <c r="S48" s="83"/>
      <c r="T48" s="26"/>
      <c r="U48" s="25"/>
      <c r="V48" s="83"/>
      <c r="W48" s="25"/>
      <c r="X48" s="94"/>
    </row>
    <row r="49" spans="1:24" s="234" customFormat="1" ht="24" customHeight="1">
      <c r="A49" s="236" t="s">
        <v>262</v>
      </c>
      <c r="B49" s="49"/>
      <c r="C49" s="83"/>
      <c r="D49" s="26"/>
      <c r="E49" s="83"/>
      <c r="F49" s="83"/>
      <c r="G49" s="26"/>
      <c r="H49" s="26"/>
      <c r="I49" s="83"/>
      <c r="J49" s="26"/>
      <c r="K49" s="94"/>
      <c r="L49" s="21"/>
      <c r="M49" s="3"/>
      <c r="N49" s="246" t="s">
        <v>262</v>
      </c>
      <c r="O49" s="49"/>
      <c r="P49" s="83"/>
      <c r="Q49" s="26"/>
      <c r="R49" s="83"/>
      <c r="S49" s="83"/>
      <c r="T49" s="26"/>
      <c r="U49" s="25"/>
      <c r="V49" s="83"/>
      <c r="W49" s="25"/>
      <c r="X49" s="94"/>
    </row>
    <row r="50" spans="1:24" s="234" customFormat="1" ht="24" customHeight="1">
      <c r="A50" s="238" t="s">
        <v>301</v>
      </c>
      <c r="B50" s="49"/>
      <c r="C50" s="83">
        <v>22</v>
      </c>
      <c r="D50" s="26">
        <v>22</v>
      </c>
      <c r="E50" s="346">
        <v>27</v>
      </c>
      <c r="F50" s="83">
        <v>21</v>
      </c>
      <c r="G50" s="346">
        <v>27</v>
      </c>
      <c r="H50" s="26"/>
      <c r="I50" s="26"/>
      <c r="J50" s="26"/>
      <c r="K50" s="91"/>
      <c r="L50" s="501"/>
      <c r="M50" s="3"/>
      <c r="N50" s="247" t="s">
        <v>301</v>
      </c>
      <c r="O50" s="49"/>
      <c r="P50" s="26">
        <v>30</v>
      </c>
      <c r="Q50" s="26">
        <v>28</v>
      </c>
      <c r="R50" s="83">
        <v>35</v>
      </c>
      <c r="S50" s="346">
        <v>32</v>
      </c>
      <c r="T50" s="26">
        <v>34</v>
      </c>
      <c r="U50" s="25"/>
      <c r="V50" s="83"/>
      <c r="W50" s="25"/>
      <c r="X50" s="94"/>
    </row>
    <row r="51" spans="1:24" s="234" customFormat="1" ht="24" customHeight="1">
      <c r="A51" s="236" t="s">
        <v>263</v>
      </c>
      <c r="B51" s="49"/>
      <c r="C51" s="83"/>
      <c r="D51" s="26"/>
      <c r="E51" s="83"/>
      <c r="F51" s="83"/>
      <c r="G51" s="26"/>
      <c r="H51" s="26"/>
      <c r="I51" s="83"/>
      <c r="J51" s="26"/>
      <c r="K51" s="94"/>
      <c r="L51" s="21"/>
      <c r="M51" s="3"/>
      <c r="N51" s="246" t="s">
        <v>263</v>
      </c>
      <c r="O51" s="49"/>
      <c r="P51" s="83"/>
      <c r="Q51" s="26"/>
      <c r="R51" s="83"/>
      <c r="S51" s="83"/>
      <c r="T51" s="26"/>
      <c r="U51" s="25"/>
      <c r="V51" s="83"/>
      <c r="W51" s="25"/>
      <c r="X51" s="94"/>
    </row>
    <row r="52" spans="1:24" s="234" customFormat="1" ht="24" customHeight="1">
      <c r="A52" s="236" t="s">
        <v>302</v>
      </c>
      <c r="B52" s="49">
        <v>25</v>
      </c>
      <c r="C52" s="83"/>
      <c r="D52" s="26"/>
      <c r="E52" s="83"/>
      <c r="F52" s="83"/>
      <c r="G52" s="26">
        <v>23</v>
      </c>
      <c r="H52" s="26"/>
      <c r="I52" s="83"/>
      <c r="J52" s="26"/>
      <c r="K52" s="94"/>
      <c r="L52" s="21"/>
      <c r="M52" s="3"/>
      <c r="N52" s="246" t="s">
        <v>302</v>
      </c>
      <c r="O52" s="49">
        <v>33</v>
      </c>
      <c r="P52" s="83"/>
      <c r="Q52" s="26"/>
      <c r="R52" s="83"/>
      <c r="S52" s="83"/>
      <c r="T52" s="26">
        <v>31</v>
      </c>
      <c r="U52" s="25"/>
      <c r="V52" s="83"/>
      <c r="W52" s="28"/>
      <c r="X52" s="94"/>
    </row>
    <row r="53" spans="1:24" s="234" customFormat="1" ht="24" customHeight="1">
      <c r="A53" s="237" t="s">
        <v>411</v>
      </c>
      <c r="B53" s="49">
        <v>23</v>
      </c>
      <c r="C53" s="83"/>
      <c r="D53" s="26"/>
      <c r="E53" s="83"/>
      <c r="F53" s="83"/>
      <c r="G53" s="26"/>
      <c r="H53" s="26"/>
      <c r="I53" s="83"/>
      <c r="J53" s="26"/>
      <c r="K53" s="94"/>
      <c r="L53" s="21"/>
      <c r="M53" s="3"/>
      <c r="N53" s="248" t="s">
        <v>411</v>
      </c>
      <c r="O53" s="331">
        <v>34</v>
      </c>
      <c r="P53" s="83"/>
      <c r="Q53" s="26"/>
      <c r="R53" s="83"/>
      <c r="S53" s="83"/>
      <c r="T53" s="26"/>
      <c r="U53" s="25"/>
      <c r="V53" s="83"/>
      <c r="W53" s="25"/>
      <c r="X53" s="94"/>
    </row>
    <row r="54" spans="1:24" s="234" customFormat="1" ht="24" customHeight="1">
      <c r="A54" s="238" t="s">
        <v>264</v>
      </c>
      <c r="B54" s="49"/>
      <c r="C54" s="83"/>
      <c r="D54" s="26"/>
      <c r="E54" s="83"/>
      <c r="F54" s="83"/>
      <c r="G54" s="28"/>
      <c r="H54" s="26"/>
      <c r="I54" s="83"/>
      <c r="J54" s="26"/>
      <c r="K54" s="94"/>
      <c r="L54" s="30"/>
      <c r="M54" s="3"/>
      <c r="N54" s="247" t="s">
        <v>264</v>
      </c>
      <c r="O54" s="49"/>
      <c r="P54" s="83"/>
      <c r="Q54" s="26"/>
      <c r="R54" s="83"/>
      <c r="S54" s="83"/>
      <c r="T54" s="28"/>
      <c r="U54" s="28"/>
      <c r="V54" s="83"/>
      <c r="W54" s="25"/>
      <c r="X54" s="94"/>
    </row>
    <row r="55" spans="1:24" s="234" customFormat="1" ht="24" customHeight="1">
      <c r="A55" s="239" t="s">
        <v>412</v>
      </c>
      <c r="B55" s="50">
        <v>20</v>
      </c>
      <c r="C55" s="83">
        <v>14</v>
      </c>
      <c r="D55" s="28"/>
      <c r="E55" s="83"/>
      <c r="F55" s="83"/>
      <c r="G55" s="28"/>
      <c r="H55" s="26"/>
      <c r="I55" s="83"/>
      <c r="J55" s="26"/>
      <c r="K55" s="94"/>
      <c r="L55" s="30"/>
      <c r="M55" s="3"/>
      <c r="N55" s="250" t="s">
        <v>412</v>
      </c>
      <c r="O55" s="50">
        <v>30</v>
      </c>
      <c r="P55" s="83">
        <v>29</v>
      </c>
      <c r="Q55" s="28"/>
      <c r="R55" s="83"/>
      <c r="S55" s="83"/>
      <c r="T55" s="28"/>
      <c r="U55" s="28"/>
      <c r="V55" s="83"/>
      <c r="W55" s="28"/>
      <c r="X55" s="94"/>
    </row>
    <row r="56" spans="1:24" s="234" customFormat="1" ht="24" customHeight="1">
      <c r="A56" s="236" t="s">
        <v>54</v>
      </c>
      <c r="B56" s="49"/>
      <c r="C56" s="83"/>
      <c r="D56" s="28"/>
      <c r="E56" s="83"/>
      <c r="F56" s="83"/>
      <c r="G56" s="26"/>
      <c r="H56" s="26"/>
      <c r="I56" s="83"/>
      <c r="J56" s="26"/>
      <c r="K56" s="94"/>
      <c r="L56" s="30"/>
      <c r="M56" s="3"/>
      <c r="N56" s="246" t="s">
        <v>54</v>
      </c>
      <c r="O56" s="49"/>
      <c r="P56" s="83"/>
      <c r="Q56" s="28"/>
      <c r="R56" s="83"/>
      <c r="S56" s="83"/>
      <c r="T56" s="26"/>
      <c r="U56" s="25"/>
      <c r="V56" s="83"/>
      <c r="W56" s="25"/>
      <c r="X56" s="94"/>
    </row>
    <row r="57" spans="1:24" s="234" customFormat="1" ht="24" customHeight="1">
      <c r="A57" s="238" t="s">
        <v>303</v>
      </c>
      <c r="B57" s="49"/>
      <c r="C57" s="83">
        <v>10</v>
      </c>
      <c r="D57" s="26">
        <v>8</v>
      </c>
      <c r="E57" s="83">
        <v>10</v>
      </c>
      <c r="F57" s="83">
        <v>8</v>
      </c>
      <c r="G57" s="26">
        <v>10</v>
      </c>
      <c r="H57" s="26"/>
      <c r="I57" s="83"/>
      <c r="J57" s="26"/>
      <c r="K57" s="94"/>
      <c r="L57" s="21"/>
      <c r="M57" s="3"/>
      <c r="N57" s="247" t="s">
        <v>303</v>
      </c>
      <c r="O57" s="49"/>
      <c r="P57" s="83">
        <v>25</v>
      </c>
      <c r="Q57" s="26">
        <v>19</v>
      </c>
      <c r="R57" s="83">
        <v>24</v>
      </c>
      <c r="S57" s="83">
        <v>22</v>
      </c>
      <c r="T57" s="26">
        <v>23</v>
      </c>
      <c r="U57" s="25"/>
      <c r="V57" s="83"/>
      <c r="W57" s="25"/>
      <c r="X57" s="94"/>
    </row>
    <row r="58" spans="1:24" s="234" customFormat="1" ht="24" customHeight="1">
      <c r="A58" s="239" t="s">
        <v>417</v>
      </c>
      <c r="B58" s="97">
        <v>8</v>
      </c>
      <c r="C58" s="83"/>
      <c r="D58" s="26"/>
      <c r="E58" s="83"/>
      <c r="F58" s="83"/>
      <c r="G58" s="26"/>
      <c r="H58" s="26"/>
      <c r="I58" s="83"/>
      <c r="J58" s="26"/>
      <c r="K58" s="94"/>
      <c r="L58" s="30"/>
      <c r="M58" s="3"/>
      <c r="N58" s="250" t="s">
        <v>417</v>
      </c>
      <c r="O58" s="97">
        <v>27</v>
      </c>
      <c r="P58" s="83"/>
      <c r="Q58" s="26"/>
      <c r="R58" s="83"/>
      <c r="S58" s="83"/>
      <c r="T58" s="26"/>
      <c r="U58" s="25"/>
      <c r="V58" s="83"/>
      <c r="W58" s="28"/>
      <c r="X58" s="94"/>
    </row>
    <row r="59" spans="1:24" s="234" customFormat="1" ht="24" customHeight="1">
      <c r="A59" s="238" t="s">
        <v>304</v>
      </c>
      <c r="B59" s="49">
        <v>17</v>
      </c>
      <c r="C59" s="83"/>
      <c r="D59" s="26">
        <v>15</v>
      </c>
      <c r="E59" s="83">
        <v>10</v>
      </c>
      <c r="F59" s="83">
        <v>10</v>
      </c>
      <c r="G59" s="26">
        <v>14</v>
      </c>
      <c r="H59" s="26"/>
      <c r="I59" s="83"/>
      <c r="J59" s="26"/>
      <c r="K59" s="94"/>
      <c r="L59" s="21"/>
      <c r="M59" s="3"/>
      <c r="N59" s="247" t="s">
        <v>304</v>
      </c>
      <c r="O59" s="331">
        <v>36</v>
      </c>
      <c r="P59" s="83"/>
      <c r="Q59" s="346">
        <v>34</v>
      </c>
      <c r="R59" s="83">
        <v>30</v>
      </c>
      <c r="S59" s="346">
        <v>31</v>
      </c>
      <c r="T59" s="346">
        <v>34</v>
      </c>
      <c r="U59" s="28"/>
      <c r="V59" s="83"/>
      <c r="W59" s="25"/>
      <c r="X59" s="94"/>
    </row>
    <row r="60" spans="1:24" s="234" customFormat="1" ht="24" customHeight="1">
      <c r="A60" s="236" t="s">
        <v>305</v>
      </c>
      <c r="B60" s="331">
        <v>27</v>
      </c>
      <c r="C60" s="346">
        <v>25</v>
      </c>
      <c r="D60" s="26"/>
      <c r="E60" s="346">
        <v>28</v>
      </c>
      <c r="F60" s="346">
        <v>23</v>
      </c>
      <c r="G60" s="26"/>
      <c r="H60" s="26"/>
      <c r="I60" s="83"/>
      <c r="J60" s="26"/>
      <c r="K60" s="94"/>
      <c r="L60" s="21"/>
      <c r="M60" s="3"/>
      <c r="N60" s="246" t="s">
        <v>305</v>
      </c>
      <c r="O60" s="49">
        <v>34</v>
      </c>
      <c r="P60" s="83">
        <v>33</v>
      </c>
      <c r="Q60" s="26"/>
      <c r="R60" s="83">
        <v>37</v>
      </c>
      <c r="S60" s="83">
        <v>33</v>
      </c>
      <c r="T60" s="26"/>
      <c r="U60" s="25"/>
      <c r="V60" s="83"/>
      <c r="W60" s="25"/>
      <c r="X60" s="94"/>
    </row>
    <row r="61" spans="1:24" s="234" customFormat="1" ht="24" customHeight="1">
      <c r="A61" s="236" t="s">
        <v>306</v>
      </c>
      <c r="B61" s="49">
        <v>14</v>
      </c>
      <c r="C61" s="83">
        <v>11</v>
      </c>
      <c r="D61" s="346">
        <v>22</v>
      </c>
      <c r="E61" s="83"/>
      <c r="F61" s="83"/>
      <c r="G61" s="26"/>
      <c r="H61" s="26"/>
      <c r="I61" s="83"/>
      <c r="J61" s="26"/>
      <c r="K61" s="94"/>
      <c r="L61" s="30"/>
      <c r="M61" s="3"/>
      <c r="N61" s="246" t="s">
        <v>306</v>
      </c>
      <c r="O61" s="49">
        <v>26</v>
      </c>
      <c r="P61" s="83">
        <v>23</v>
      </c>
      <c r="Q61" s="26">
        <v>35</v>
      </c>
      <c r="R61" s="83"/>
      <c r="S61" s="83"/>
      <c r="T61" s="26"/>
      <c r="U61" s="25"/>
      <c r="V61" s="83"/>
      <c r="W61" s="28"/>
      <c r="X61" s="94"/>
    </row>
    <row r="62" spans="1:24" s="234" customFormat="1" ht="24" customHeight="1">
      <c r="A62" s="236" t="s">
        <v>265</v>
      </c>
      <c r="B62" s="49"/>
      <c r="C62" s="83"/>
      <c r="D62" s="26"/>
      <c r="E62" s="83"/>
      <c r="F62" s="83"/>
      <c r="G62" s="28"/>
      <c r="H62" s="26"/>
      <c r="I62" s="83"/>
      <c r="J62" s="26"/>
      <c r="K62" s="94"/>
      <c r="L62" s="21"/>
      <c r="M62" s="3"/>
      <c r="N62" s="246" t="s">
        <v>265</v>
      </c>
      <c r="O62" s="49"/>
      <c r="P62" s="83"/>
      <c r="Q62" s="26"/>
      <c r="R62" s="83"/>
      <c r="S62" s="83"/>
      <c r="T62" s="28"/>
      <c r="U62" s="28"/>
      <c r="V62" s="83"/>
      <c r="W62" s="25"/>
      <c r="X62" s="94"/>
    </row>
    <row r="63" spans="1:24" s="234" customFormat="1" ht="24" customHeight="1">
      <c r="A63" s="236" t="s">
        <v>307</v>
      </c>
      <c r="B63" s="49">
        <v>18</v>
      </c>
      <c r="C63" s="83">
        <v>13</v>
      </c>
      <c r="D63" s="26">
        <v>12</v>
      </c>
      <c r="E63" s="83">
        <v>14</v>
      </c>
      <c r="F63" s="83">
        <v>14</v>
      </c>
      <c r="G63" s="26">
        <v>9</v>
      </c>
      <c r="H63" s="26"/>
      <c r="I63" s="83"/>
      <c r="J63" s="26"/>
      <c r="K63" s="94"/>
      <c r="L63" s="21"/>
      <c r="M63" s="3"/>
      <c r="N63" s="246" t="s">
        <v>307</v>
      </c>
      <c r="O63" s="49">
        <v>34</v>
      </c>
      <c r="P63" s="346">
        <v>33</v>
      </c>
      <c r="Q63" s="26">
        <v>27</v>
      </c>
      <c r="R63" s="346">
        <v>33</v>
      </c>
      <c r="S63" s="346">
        <v>36</v>
      </c>
      <c r="T63" s="26">
        <v>23</v>
      </c>
      <c r="U63" s="25"/>
      <c r="V63" s="83"/>
      <c r="W63" s="25"/>
      <c r="X63" s="94"/>
    </row>
    <row r="64" spans="1:24" s="234" customFormat="1" ht="24" customHeight="1">
      <c r="A64" s="238" t="s">
        <v>308</v>
      </c>
      <c r="B64" s="49">
        <v>14</v>
      </c>
      <c r="C64" s="83">
        <v>13</v>
      </c>
      <c r="D64" s="26">
        <v>17</v>
      </c>
      <c r="E64" s="83"/>
      <c r="F64" s="83">
        <v>14</v>
      </c>
      <c r="G64" s="26">
        <v>18</v>
      </c>
      <c r="H64" s="26"/>
      <c r="I64" s="83"/>
      <c r="J64" s="26"/>
      <c r="K64" s="94"/>
      <c r="L64" s="21"/>
      <c r="M64" s="3"/>
      <c r="N64" s="247" t="s">
        <v>308</v>
      </c>
      <c r="O64" s="49">
        <v>25</v>
      </c>
      <c r="P64" s="83">
        <v>27</v>
      </c>
      <c r="Q64" s="26">
        <v>29</v>
      </c>
      <c r="R64" s="83"/>
      <c r="S64" s="83">
        <v>26</v>
      </c>
      <c r="T64" s="26">
        <v>31</v>
      </c>
      <c r="U64" s="25"/>
      <c r="V64" s="83"/>
      <c r="W64" s="25"/>
      <c r="X64" s="94"/>
    </row>
    <row r="65" spans="1:24" s="234" customFormat="1" ht="24" customHeight="1">
      <c r="A65" s="238" t="s">
        <v>309</v>
      </c>
      <c r="B65" s="49"/>
      <c r="C65" s="83"/>
      <c r="D65" s="26"/>
      <c r="E65" s="83"/>
      <c r="F65" s="83"/>
      <c r="G65" s="26"/>
      <c r="H65" s="26"/>
      <c r="I65" s="83"/>
      <c r="J65" s="26"/>
      <c r="K65" s="94"/>
      <c r="L65" s="21"/>
      <c r="M65" s="3"/>
      <c r="N65" s="247" t="s">
        <v>309</v>
      </c>
      <c r="O65" s="49"/>
      <c r="P65" s="83"/>
      <c r="Q65" s="26"/>
      <c r="R65" s="83"/>
      <c r="S65" s="83"/>
      <c r="T65" s="26"/>
      <c r="U65" s="25"/>
      <c r="V65" s="83"/>
      <c r="W65" s="25"/>
      <c r="X65" s="94"/>
    </row>
    <row r="66" spans="1:24" s="234" customFormat="1" ht="24" customHeight="1">
      <c r="A66" s="238" t="s">
        <v>266</v>
      </c>
      <c r="B66" s="49"/>
      <c r="C66" s="83"/>
      <c r="D66" s="26"/>
      <c r="E66" s="83"/>
      <c r="F66" s="83"/>
      <c r="G66" s="26"/>
      <c r="H66" s="26"/>
      <c r="I66" s="83"/>
      <c r="J66" s="26"/>
      <c r="K66" s="94"/>
      <c r="L66" s="21"/>
      <c r="M66" s="3"/>
      <c r="N66" s="247" t="s">
        <v>266</v>
      </c>
      <c r="O66" s="49"/>
      <c r="P66" s="83"/>
      <c r="Q66" s="26"/>
      <c r="R66" s="83"/>
      <c r="S66" s="83"/>
      <c r="T66" s="26"/>
      <c r="U66" s="25"/>
      <c r="V66" s="83"/>
      <c r="W66" s="25"/>
      <c r="X66" s="94"/>
    </row>
    <row r="67" spans="1:24" s="234" customFormat="1" ht="24" customHeight="1">
      <c r="A67" s="236" t="s">
        <v>267</v>
      </c>
      <c r="B67" s="49"/>
      <c r="C67" s="84"/>
      <c r="D67" s="34"/>
      <c r="E67" s="84"/>
      <c r="F67" s="150"/>
      <c r="G67" s="26"/>
      <c r="H67" s="26"/>
      <c r="I67" s="83"/>
      <c r="J67" s="26"/>
      <c r="K67" s="94"/>
      <c r="L67" s="21"/>
      <c r="M67" s="3"/>
      <c r="N67" s="246" t="s">
        <v>267</v>
      </c>
      <c r="O67" s="49"/>
      <c r="P67" s="84"/>
      <c r="Q67" s="34"/>
      <c r="R67" s="84"/>
      <c r="S67" s="150"/>
      <c r="T67" s="26"/>
      <c r="U67" s="25"/>
      <c r="V67" s="83"/>
      <c r="W67" s="25"/>
      <c r="X67" s="94"/>
    </row>
    <row r="68" spans="1:24" s="234" customFormat="1" ht="24" customHeight="1">
      <c r="A68" s="236" t="s">
        <v>468</v>
      </c>
      <c r="B68" s="49"/>
      <c r="C68" s="84"/>
      <c r="D68" s="34"/>
      <c r="E68" s="84"/>
      <c r="F68" s="150"/>
      <c r="G68" s="26">
        <v>20</v>
      </c>
      <c r="H68" s="26"/>
      <c r="I68" s="83"/>
      <c r="J68" s="26"/>
      <c r="K68" s="94"/>
      <c r="L68" s="21"/>
      <c r="M68" s="3"/>
      <c r="N68" s="236" t="s">
        <v>468</v>
      </c>
      <c r="O68" s="49"/>
      <c r="P68" s="84"/>
      <c r="Q68" s="34"/>
      <c r="R68" s="84"/>
      <c r="S68" s="150"/>
      <c r="T68" s="26">
        <v>31</v>
      </c>
      <c r="U68" s="25"/>
      <c r="V68" s="83"/>
      <c r="W68" s="25"/>
      <c r="X68" s="94"/>
    </row>
    <row r="69" spans="1:24" s="234" customFormat="1" ht="24" customHeight="1">
      <c r="A69" s="238" t="s">
        <v>310</v>
      </c>
      <c r="B69" s="49"/>
      <c r="C69" s="85"/>
      <c r="D69" s="36"/>
      <c r="E69" s="85"/>
      <c r="F69" s="80"/>
      <c r="G69" s="540">
        <v>17</v>
      </c>
      <c r="H69" s="9"/>
      <c r="I69" s="80"/>
      <c r="J69" s="9"/>
      <c r="K69" s="417"/>
      <c r="L69" s="406"/>
      <c r="M69" s="406"/>
      <c r="N69" s="542" t="s">
        <v>310</v>
      </c>
      <c r="O69" s="49"/>
      <c r="P69" s="80"/>
      <c r="Q69" s="9"/>
      <c r="R69" s="80"/>
      <c r="S69" s="80"/>
      <c r="T69" s="9">
        <v>30</v>
      </c>
      <c r="U69" s="36"/>
      <c r="V69" s="85"/>
      <c r="W69" s="36"/>
      <c r="X69" s="95"/>
    </row>
    <row r="70" spans="1:24" s="234" customFormat="1" ht="24" customHeight="1">
      <c r="A70" s="238" t="s">
        <v>268</v>
      </c>
      <c r="B70" s="49"/>
      <c r="C70" s="85"/>
      <c r="D70" s="36"/>
      <c r="E70" s="85"/>
      <c r="F70" s="80"/>
      <c r="G70" s="502"/>
      <c r="H70" s="36"/>
      <c r="I70" s="85"/>
      <c r="J70" s="36"/>
      <c r="K70" s="95"/>
      <c r="L70" s="3"/>
      <c r="M70" s="3"/>
      <c r="N70" s="247" t="s">
        <v>268</v>
      </c>
      <c r="O70" s="49"/>
      <c r="P70" s="85"/>
      <c r="Q70" s="36"/>
      <c r="R70" s="80"/>
      <c r="S70" s="85"/>
      <c r="T70" s="36"/>
      <c r="U70" s="36"/>
      <c r="V70" s="85"/>
      <c r="W70" s="36"/>
      <c r="X70" s="95"/>
    </row>
    <row r="71" spans="1:24" s="234" customFormat="1" ht="24" customHeight="1">
      <c r="A71" s="236" t="s">
        <v>311</v>
      </c>
      <c r="B71" s="49"/>
      <c r="C71" s="85"/>
      <c r="D71" s="36"/>
      <c r="E71" s="85"/>
      <c r="F71" s="80"/>
      <c r="G71" s="502"/>
      <c r="H71" s="36"/>
      <c r="I71" s="85"/>
      <c r="J71" s="36"/>
      <c r="K71" s="95"/>
      <c r="L71" s="3"/>
      <c r="M71" s="3"/>
      <c r="N71" s="246" t="s">
        <v>311</v>
      </c>
      <c r="O71" s="49"/>
      <c r="P71" s="85"/>
      <c r="Q71" s="36"/>
      <c r="R71" s="80"/>
      <c r="S71" s="85"/>
      <c r="T71" s="36"/>
      <c r="U71" s="36"/>
      <c r="V71" s="85"/>
      <c r="W71" s="36"/>
      <c r="X71" s="95"/>
    </row>
    <row r="72" spans="1:24" s="234" customFormat="1" ht="24" customHeight="1">
      <c r="A72" s="236" t="s">
        <v>312</v>
      </c>
      <c r="B72" s="49"/>
      <c r="C72" s="85"/>
      <c r="D72" s="36"/>
      <c r="E72" s="85"/>
      <c r="F72" s="80"/>
      <c r="G72" s="502"/>
      <c r="H72" s="36"/>
      <c r="I72" s="85"/>
      <c r="J72" s="36"/>
      <c r="K72" s="95"/>
      <c r="L72" s="3"/>
      <c r="M72" s="3"/>
      <c r="N72" s="246" t="s">
        <v>312</v>
      </c>
      <c r="O72" s="49"/>
      <c r="P72" s="85"/>
      <c r="Q72" s="36"/>
      <c r="R72" s="80"/>
      <c r="S72" s="85"/>
      <c r="T72" s="36"/>
      <c r="U72" s="36"/>
      <c r="V72" s="85"/>
      <c r="W72" s="36"/>
      <c r="X72" s="95"/>
    </row>
    <row r="73" spans="1:24" s="234" customFormat="1" ht="24" customHeight="1">
      <c r="A73" s="236" t="s">
        <v>313</v>
      </c>
      <c r="B73" s="49"/>
      <c r="C73" s="85"/>
      <c r="D73" s="36"/>
      <c r="E73" s="85"/>
      <c r="F73" s="479">
        <v>27</v>
      </c>
      <c r="G73" s="9">
        <v>25</v>
      </c>
      <c r="H73" s="9"/>
      <c r="I73" s="80"/>
      <c r="J73" s="9"/>
      <c r="K73" s="417"/>
      <c r="L73" s="406"/>
      <c r="M73" s="406"/>
      <c r="N73" s="541" t="s">
        <v>313</v>
      </c>
      <c r="O73" s="49"/>
      <c r="P73" s="80"/>
      <c r="Q73" s="9"/>
      <c r="R73" s="80"/>
      <c r="S73" s="80">
        <v>39</v>
      </c>
      <c r="T73" s="9">
        <v>32</v>
      </c>
      <c r="U73" s="36"/>
      <c r="V73" s="85"/>
      <c r="W73" s="36"/>
      <c r="X73" s="95"/>
    </row>
    <row r="74" spans="1:24" s="234" customFormat="1" ht="24" customHeight="1" thickBot="1">
      <c r="A74" s="240"/>
      <c r="B74" s="51"/>
      <c r="C74" s="86"/>
      <c r="D74" s="38"/>
      <c r="E74" s="86"/>
      <c r="F74" s="86"/>
      <c r="G74" s="503"/>
      <c r="H74" s="38"/>
      <c r="I74" s="86"/>
      <c r="J74" s="38"/>
      <c r="K74" s="96"/>
      <c r="L74" s="3"/>
      <c r="M74" s="3"/>
      <c r="N74" s="251"/>
      <c r="O74" s="51"/>
      <c r="P74" s="86"/>
      <c r="Q74" s="38"/>
      <c r="R74" s="418"/>
      <c r="S74" s="86"/>
      <c r="T74" s="38"/>
      <c r="U74" s="38"/>
      <c r="V74" s="86"/>
      <c r="W74" s="38"/>
      <c r="X74" s="96"/>
    </row>
    <row r="75" spans="1:24" s="234" customFormat="1" ht="13.5" thickTop="1">
      <c r="A75" s="231"/>
      <c r="B75" s="232"/>
      <c r="C75" s="233"/>
      <c r="E75" s="233"/>
      <c r="F75" s="233"/>
      <c r="G75" s="232"/>
      <c r="H75" s="232"/>
      <c r="I75" s="233"/>
      <c r="K75" s="233"/>
      <c r="P75" s="79"/>
      <c r="R75" s="233"/>
      <c r="S75" s="233"/>
      <c r="V75" s="233"/>
      <c r="X75" s="233"/>
    </row>
  </sheetData>
  <sheetProtection password="C429" sheet="1"/>
  <mergeCells count="20">
    <mergeCell ref="W2:W4"/>
    <mergeCell ref="X2:X4"/>
    <mergeCell ref="Q2:Q4"/>
    <mergeCell ref="R2:R4"/>
    <mergeCell ref="S2:S4"/>
    <mergeCell ref="T2:T4"/>
    <mergeCell ref="U2:U4"/>
    <mergeCell ref="V2:V4"/>
    <mergeCell ref="H2:H4"/>
    <mergeCell ref="I2:I4"/>
    <mergeCell ref="J2:J4"/>
    <mergeCell ref="K2:K4"/>
    <mergeCell ref="O2:O4"/>
    <mergeCell ref="P2:P4"/>
    <mergeCell ref="B2:B4"/>
    <mergeCell ref="C2:C4"/>
    <mergeCell ref="D2:D4"/>
    <mergeCell ref="E2:E4"/>
    <mergeCell ref="F2:F4"/>
    <mergeCell ref="G2:G4"/>
  </mergeCells>
  <conditionalFormatting sqref="O7:X7">
    <cfRule type="cellIs" priority="3" dxfId="112" operator="lessThan" stopIfTrue="1">
      <formula>1</formula>
    </cfRule>
  </conditionalFormatting>
  <conditionalFormatting sqref="O9:X9">
    <cfRule type="cellIs" priority="1" dxfId="112" operator="equal" stopIfTrue="1">
      <formula>0</formula>
    </cfRule>
    <cfRule type="cellIs" priority="2" dxfId="1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Toutain Dominique</dc:creator>
  <cp:keywords/>
  <dc:description/>
  <cp:lastModifiedBy>chabernaud</cp:lastModifiedBy>
  <cp:lastPrinted>2014-06-16T15:49:02Z</cp:lastPrinted>
  <dcterms:created xsi:type="dcterms:W3CDTF">2013-11-24T17:17:10Z</dcterms:created>
  <dcterms:modified xsi:type="dcterms:W3CDTF">2014-06-16T15:50:22Z</dcterms:modified>
  <cp:category/>
  <cp:version/>
  <cp:contentType/>
  <cp:contentStatus/>
</cp:coreProperties>
</file>